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1. melléklet" sheetId="1" r:id="rId1"/>
    <sheet name="2. melléklet" sheetId="2" r:id="rId2"/>
    <sheet name="3.,4. melléklet" sheetId="3" r:id="rId3"/>
    <sheet name="5. melléklet" sheetId="4" r:id="rId4"/>
    <sheet name="6. melléklet" sheetId="5" r:id="rId5"/>
    <sheet name="7. melléklet" sheetId="6" r:id="rId6"/>
    <sheet name="8. melléklet" sheetId="7" r:id="rId7"/>
    <sheet name="9. melléklet" sheetId="8" r:id="rId8"/>
    <sheet name="10. melléklet" sheetId="9" r:id="rId9"/>
    <sheet name="11. melléklet" sheetId="10" r:id="rId10"/>
    <sheet name="12. melléklet" sheetId="11" r:id="rId11"/>
    <sheet name="13. melléklet" sheetId="12" r:id="rId12"/>
    <sheet name="14. melléklet" sheetId="13" r:id="rId13"/>
    <sheet name="15. melléklet" sheetId="14" r:id="rId14"/>
    <sheet name="16. melléklet" sheetId="15" r:id="rId15"/>
    <sheet name="17. melléklet" sheetId="16" r:id="rId16"/>
  </sheets>
  <definedNames/>
  <calcPr fullCalcOnLoad="1"/>
</workbook>
</file>

<file path=xl/sharedStrings.xml><?xml version="1.0" encoding="utf-8"?>
<sst xmlns="http://schemas.openxmlformats.org/spreadsheetml/2006/main" count="1137" uniqueCount="643">
  <si>
    <t>Összesen</t>
  </si>
  <si>
    <t>Polgármesteri Hivatal</t>
  </si>
  <si>
    <t>2367 Újhartyán, Fő u.21.</t>
  </si>
  <si>
    <t>Újhartyán Községi Önkormányzat</t>
  </si>
  <si>
    <t>fő</t>
  </si>
  <si>
    <t>Önkormányzat Igazgatási tevékenység</t>
  </si>
  <si>
    <t>Háziorvosi szolgáltatás</t>
  </si>
  <si>
    <t>Védőnői szolgáltatás</t>
  </si>
  <si>
    <t>Közművelődés</t>
  </si>
  <si>
    <t>Létszám összesen:</t>
  </si>
  <si>
    <t>Közcélú foglalkoztatás</t>
  </si>
  <si>
    <t>Mindösszesen</t>
  </si>
  <si>
    <t>6. melléklet</t>
  </si>
  <si>
    <t>Bevétel</t>
  </si>
  <si>
    <t>Ft-ban</t>
  </si>
  <si>
    <t>Normatív állami, átengedett Szja</t>
  </si>
  <si>
    <t>Helyi adó</t>
  </si>
  <si>
    <t>Átvett pénz működésre</t>
  </si>
  <si>
    <t>Működési bevétel</t>
  </si>
  <si>
    <t>Fejlesztési bevétel</t>
  </si>
  <si>
    <t>Bevétel összesen:</t>
  </si>
  <si>
    <t>Kiadás</t>
  </si>
  <si>
    <t>Óvoda</t>
  </si>
  <si>
    <t>Közvilágítás</t>
  </si>
  <si>
    <t>Konyha</t>
  </si>
  <si>
    <t>Védőnő</t>
  </si>
  <si>
    <t>Sport</t>
  </si>
  <si>
    <t>Szakfeladat</t>
  </si>
  <si>
    <t>Járulékok</t>
  </si>
  <si>
    <t>Dologi kiadás</t>
  </si>
  <si>
    <t>Fejlesztés</t>
  </si>
  <si>
    <t>Kiadás összesen</t>
  </si>
  <si>
    <t>11. melléklet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</si>
  <si>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</si>
  <si>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</si>
  <si>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</si>
  <si>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</si>
  <si>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</si>
  <si>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</si>
  <si>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</si>
  <si>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</si>
  <si>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</si>
  <si>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</si>
  <si>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</si>
  <si>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</si>
  <si>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</si>
  <si>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</si>
  <si>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Működési bevételek</t>
  </si>
  <si>
    <t>Költségvetési támogatás</t>
  </si>
  <si>
    <t>Felhalmozási bevétel</t>
  </si>
  <si>
    <t>Átvett pénz</t>
  </si>
  <si>
    <t>Finanszírozási bevétel</t>
  </si>
  <si>
    <t>Bevétel összesen</t>
  </si>
  <si>
    <t>Kiadások</t>
  </si>
  <si>
    <t>Személyi juttatás</t>
  </si>
  <si>
    <t>Támogatások</t>
  </si>
  <si>
    <t>Kamatkiadások</t>
  </si>
  <si>
    <t>Felhalmozási kiadások</t>
  </si>
  <si>
    <t>Finanszírozási kiadás</t>
  </si>
  <si>
    <t>9. melléklet</t>
  </si>
  <si>
    <t xml:space="preserve">A működési és fejlesztési célú bevételek és kiadások </t>
  </si>
  <si>
    <t>alakulását külön bemutató mérleg</t>
  </si>
  <si>
    <t>1000 Ft-ban</t>
  </si>
  <si>
    <t>Önkormányzat működési bevételei</t>
  </si>
  <si>
    <t>Intézményi működési bevételek</t>
  </si>
  <si>
    <t>Önkormányzatok sajátos működési bevételei</t>
  </si>
  <si>
    <t>Szja alapján</t>
  </si>
  <si>
    <t>Helyi adók</t>
  </si>
  <si>
    <t>Átengedett központi adók</t>
  </si>
  <si>
    <t>Támogatások, kiegészítések</t>
  </si>
  <si>
    <t>Normatív hozzájárulások</t>
  </si>
  <si>
    <t>Normatív kötött felhasználású támogatás</t>
  </si>
  <si>
    <t>Felhalmozási bevételek</t>
  </si>
  <si>
    <t>Tárgyi eszközök értékesítése</t>
  </si>
  <si>
    <t>Önkormányzat sajátos felhalmozási bevételei</t>
  </si>
  <si>
    <t>Véglegesen átvett pénzeszközök</t>
  </si>
  <si>
    <t>OEP-től átvett pénzeszköz</t>
  </si>
  <si>
    <t>Egyéb költségvetési szervtől átvett</t>
  </si>
  <si>
    <t>Államháztartáson kívülről átvett</t>
  </si>
  <si>
    <t>Költségvetési bevételek összesen</t>
  </si>
  <si>
    <t>Finanszírozási célú műveletek bevételei</t>
  </si>
  <si>
    <t>Rövid lejáratú hitelek felvétele</t>
  </si>
  <si>
    <t>Hosszú lejáratú hitelek felvétele</t>
  </si>
  <si>
    <t>BEVÉTELEK ÖSSZESEN</t>
  </si>
  <si>
    <t>Működési célú kiadások</t>
  </si>
  <si>
    <t>Személyi juttatások</t>
  </si>
  <si>
    <t>Dologi kiadások</t>
  </si>
  <si>
    <t>Támogatásértékű működési kiadás</t>
  </si>
  <si>
    <t>Működési célú pénzeszközátadás</t>
  </si>
  <si>
    <t>Ellátottak pénzbeli juttatása</t>
  </si>
  <si>
    <t>Intézményi beruházási kiadások</t>
  </si>
  <si>
    <t>Tartalékok</t>
  </si>
  <si>
    <t>Általános tartalék</t>
  </si>
  <si>
    <t>Költségvetési kiadások összesen</t>
  </si>
  <si>
    <t>Finanszírozási célú műveletek kiadásai</t>
  </si>
  <si>
    <t>Rövid lejáratú hitelek törlesztése</t>
  </si>
  <si>
    <t>Hosszú lejáratú hitelek törlesztése</t>
  </si>
  <si>
    <t>KIADÁSOK ÖSSZESEN</t>
  </si>
  <si>
    <t>Költségvetési bevételek és kiadások egyenlege</t>
  </si>
  <si>
    <t>Finanszírozási célú bevételek és kiadások egyenlege</t>
  </si>
  <si>
    <t>8. melléklet</t>
  </si>
  <si>
    <t>Kimutatás</t>
  </si>
  <si>
    <t>Hitelképesség felső határa</t>
  </si>
  <si>
    <t>Gépjárműadó</t>
  </si>
  <si>
    <t>Saját bevételek</t>
  </si>
  <si>
    <t>Hosszú lejáratú hitelek visszafizetése</t>
  </si>
  <si>
    <t>Rövid lejáratú hitelek visszafizetése</t>
  </si>
  <si>
    <t>Rövid lejáratú kötelezettség</t>
  </si>
  <si>
    <t>4. melléklet</t>
  </si>
  <si>
    <t>Felhalmozási kiadás összesen</t>
  </si>
  <si>
    <t>5. melléklet</t>
  </si>
  <si>
    <t>Ingatlan eladás</t>
  </si>
  <si>
    <t>Fejlesztési bevétel összesen</t>
  </si>
  <si>
    <t>Teljes munkaidőben foglalkoztatottak</t>
  </si>
  <si>
    <t>Részmunkaidőben foglalkoztatottak</t>
  </si>
  <si>
    <t>Háziorvosi ügyelet</t>
  </si>
  <si>
    <t>Községgazdálkodási feladatok</t>
  </si>
  <si>
    <t>Idősügyi önk. kezd.</t>
  </si>
  <si>
    <t>Helyi önkormányzat</t>
  </si>
  <si>
    <t>Önkormányzat Hivatala</t>
  </si>
  <si>
    <t>Német Nemzetiségi Óvoda</t>
  </si>
  <si>
    <t>Az Önkormányzat működési és fejlesztési bevételeinek, kiadásainak alakulása</t>
  </si>
  <si>
    <t>ezer Ft-ban</t>
  </si>
  <si>
    <t>Működés</t>
  </si>
  <si>
    <t>Normatíva</t>
  </si>
  <si>
    <t>Működési bevétel összesen</t>
  </si>
  <si>
    <t>Önkormányzat</t>
  </si>
  <si>
    <t>Polg.Hiv.</t>
  </si>
  <si>
    <t>Működési kiadás összesen</t>
  </si>
  <si>
    <t>Fejlesztési kiadás összesen</t>
  </si>
  <si>
    <t>Fejlesztési hiány</t>
  </si>
  <si>
    <t>Nemzetiségi Önkormányzat</t>
  </si>
  <si>
    <t>Községgazdálkodás</t>
  </si>
  <si>
    <t>Civil szervezetek támogatása</t>
  </si>
  <si>
    <t>Területeladás Edison House</t>
  </si>
  <si>
    <t>Területeladás baromfifeldolgozó</t>
  </si>
  <si>
    <t>Szennyvíztisztító Kakucs önrész</t>
  </si>
  <si>
    <t>Támog., pénzeszk.átadás</t>
  </si>
  <si>
    <t>Hiteltörl., kamat</t>
  </si>
  <si>
    <t>Beruházás</t>
  </si>
  <si>
    <t>381103-1 Települési hulladék begyűjtése</t>
  </si>
  <si>
    <t>370000-1 Szennyvízkezelés</t>
  </si>
  <si>
    <t>522110-1 Közutak üzemeltetése</t>
  </si>
  <si>
    <t>562912-1 Óvodai int. Étkeztetés</t>
  </si>
  <si>
    <t>562913-1 Iskolai étkeztetés</t>
  </si>
  <si>
    <t>562917-1 Munkahelyi vendéglátás</t>
  </si>
  <si>
    <t>841402-1 Közvilágítás</t>
  </si>
  <si>
    <t>854234-1Szociális ösztöndíjak</t>
  </si>
  <si>
    <t>862101-1 Háziorvosi alapellátás</t>
  </si>
  <si>
    <t>862102-1 Háziorvosi ügyelet</t>
  </si>
  <si>
    <t>869041-1 Család és nővédelmi eü. Gondozás</t>
  </si>
  <si>
    <t>882111-1 Rendszeres szociális segély</t>
  </si>
  <si>
    <t>882114-1 Lakásfenntartási támogatás</t>
  </si>
  <si>
    <t>882116-1 Ápolási díj mélt. Alapon</t>
  </si>
  <si>
    <t>882117-1 Rendszeres gyermekvédelmi támogatás</t>
  </si>
  <si>
    <t>882119-1 Óvodáztatási támogatás</t>
  </si>
  <si>
    <t>882122-1 Átmeneti segély</t>
  </si>
  <si>
    <t>882124-1 Rendkívüli gyermekvédelmi támogatás</t>
  </si>
  <si>
    <t>882202-1 Közgyógyellátás</t>
  </si>
  <si>
    <t>882203-1 Köztemetés</t>
  </si>
  <si>
    <t>889942-1 Önkormányzatok által ny. lakástámogatás</t>
  </si>
  <si>
    <t>890222-1 Idősügyi önkorm. Kezdeményezések</t>
  </si>
  <si>
    <t>841402-1 Város és községgazdálkodás</t>
  </si>
  <si>
    <t>852031-6 Alapfokú zeneiskola</t>
  </si>
  <si>
    <t>890301-1 Civil szervezetek működési támogatása</t>
  </si>
  <si>
    <t>890441-1 közcélú foglalkoztatás</t>
  </si>
  <si>
    <t>841906-1Finanszírozási műveletek</t>
  </si>
  <si>
    <t>910502-1 Közművelődési intézmények</t>
  </si>
  <si>
    <t>931301-1 Sporttevékenység</t>
  </si>
  <si>
    <t>Helyi Önkormányzat összesen</t>
  </si>
  <si>
    <t>841112-1 Önkormányzati jogalkotás</t>
  </si>
  <si>
    <t>841126-1 Önkormányzati igazgatás</t>
  </si>
  <si>
    <t>Polgármesteri Hivatal összesen</t>
  </si>
  <si>
    <t>851011-1 Óvodai nevelés</t>
  </si>
  <si>
    <t>851012-1 SNI gyermekek óvodai nevelése</t>
  </si>
  <si>
    <t>851013-1 Nemzetiségi óvodai nevelés</t>
  </si>
  <si>
    <t>Német Nemzetiségi Óvoda összesen</t>
  </si>
  <si>
    <t>14. melléklet</t>
  </si>
  <si>
    <t>Európai Uniós forrásból finanszírozott beruházások</t>
  </si>
  <si>
    <t>3. melléklet</t>
  </si>
  <si>
    <t>16. melléklet</t>
  </si>
  <si>
    <t>Működési célú bevételek</t>
  </si>
  <si>
    <t>Felhalmozási célú bevételek</t>
  </si>
  <si>
    <t xml:space="preserve">Intézményi működési </t>
  </si>
  <si>
    <t>Pénzeszközátvétel</t>
  </si>
  <si>
    <t>Támogatásértékű m.bev.</t>
  </si>
  <si>
    <t>Pénzügyi befekt. Bev.</t>
  </si>
  <si>
    <t>841133-1 Adó kiszabása, ellenőrzése</t>
  </si>
  <si>
    <t>Költségvetési tám. Szja</t>
  </si>
  <si>
    <t>841901-1 Önkormányzatok elszámolásai</t>
  </si>
  <si>
    <t>882112-1 Időskorúak járadéka</t>
  </si>
  <si>
    <t>841906-1 Finanszírozási műveletek</t>
  </si>
  <si>
    <t>2367 Újhartyán, Fő u. 21.</t>
  </si>
  <si>
    <t>Intézmények költségvetési előirányzatai és normatívái felújítás, beruházás nélkül</t>
  </si>
  <si>
    <t>Intézmény</t>
  </si>
  <si>
    <t>Feladatra jutó kiadási előirányzat</t>
  </si>
  <si>
    <t>Feladathoz rendelt állami normatíva</t>
  </si>
  <si>
    <t>Önkormányzatot terhelő kiadás</t>
  </si>
  <si>
    <t>Forintban</t>
  </si>
  <si>
    <t>Jogcím megnevezése</t>
  </si>
  <si>
    <t>Fő</t>
  </si>
  <si>
    <t>Ft/fő</t>
  </si>
  <si>
    <t>Óvodai nevelés összesen</t>
  </si>
  <si>
    <t>Normatív hozzájárulás, támogatás mindösszesen</t>
  </si>
  <si>
    <t>2367 Újhartyán, Fő  u.21.</t>
  </si>
  <si>
    <t>Támogatás összege forintban</t>
  </si>
  <si>
    <t>Jogcím</t>
  </si>
  <si>
    <t>Lakosságszám</t>
  </si>
  <si>
    <t>Település igazgatási feladatok</t>
  </si>
  <si>
    <t>Lakott külterületi lakás</t>
  </si>
  <si>
    <t>Körzeti igazgatási feladatok</t>
  </si>
  <si>
    <t>Pénzbeni és term.szoc juttatás</t>
  </si>
  <si>
    <t>Lakáshozjutás</t>
  </si>
  <si>
    <t>Óvodai ellátás</t>
  </si>
  <si>
    <t>Iskolai oktatás 1-4 évf.</t>
  </si>
  <si>
    <t>Iskolai oktatás 5-8 évf.</t>
  </si>
  <si>
    <t>Gyógypedagógia   -óvoda</t>
  </si>
  <si>
    <t>Gyógypedagógia   -iskola</t>
  </si>
  <si>
    <t>Napközis fogl.</t>
  </si>
  <si>
    <t>Nemzetiségi oktatás</t>
  </si>
  <si>
    <t>Bejáró gyermekek - óvoda</t>
  </si>
  <si>
    <t>Bejáró gyermekek - iskola</t>
  </si>
  <si>
    <t>Kistelepülések támogat. - óvoda</t>
  </si>
  <si>
    <t>Kistelepülések támogat. - iskola</t>
  </si>
  <si>
    <t>Étkeztetés támogatása - óvoda</t>
  </si>
  <si>
    <t>Étkeztetés támogatása - iskola</t>
  </si>
  <si>
    <t>Tanulók tankönyvtámogatása</t>
  </si>
  <si>
    <t>Közművelődési feladatok</t>
  </si>
  <si>
    <t>Pedagógus szakvizsga</t>
  </si>
  <si>
    <t>Osztályfőnöki pótlék</t>
  </si>
  <si>
    <t>Pedagógiai szakmai szolgálat</t>
  </si>
  <si>
    <t>Települési sportfeladatok</t>
  </si>
  <si>
    <t>Tömegközlekedési feladat</t>
  </si>
  <si>
    <t>Diáksport</t>
  </si>
  <si>
    <t>Szakmai informatikai feladatok</t>
  </si>
  <si>
    <t>Normatív összesen:</t>
  </si>
  <si>
    <t>SZJA 8%</t>
  </si>
  <si>
    <t>Jövedelem differenciálás mérs.</t>
  </si>
  <si>
    <t>Központi támogatás</t>
  </si>
  <si>
    <t>Kisebbségi Önkorm. Finansz.</t>
  </si>
  <si>
    <t>Összesen:</t>
  </si>
  <si>
    <t>13. melléklet</t>
  </si>
  <si>
    <t>12. melléklet</t>
  </si>
  <si>
    <t>7. melléklet</t>
  </si>
  <si>
    <t>1. melléklet</t>
  </si>
  <si>
    <t>Lakosságszám 2740  fő</t>
  </si>
  <si>
    <t>forintban</t>
  </si>
  <si>
    <t>Építményadó</t>
  </si>
  <si>
    <t>Telekadó</t>
  </si>
  <si>
    <t>Iparűzési adó 1,6%</t>
  </si>
  <si>
    <t>Késedelmi pótlék</t>
  </si>
  <si>
    <t>Bírság, önell.pótlék</t>
  </si>
  <si>
    <t>Helyi adó összesen</t>
  </si>
  <si>
    <t>Kedvezményes étkeztetés</t>
  </si>
  <si>
    <t>Lakott külter.lakás</t>
  </si>
  <si>
    <t>Normatív támogatás összesen</t>
  </si>
  <si>
    <t>TB finanszírozás védőnő, iskola eü.</t>
  </si>
  <si>
    <t>TB finaszírozás ügyelet</t>
  </si>
  <si>
    <t>Önkormányzatoktól ügyeletre</t>
  </si>
  <si>
    <t>Mezőőrök tám.</t>
  </si>
  <si>
    <t>Közmunka program</t>
  </si>
  <si>
    <t>Működésre átvett pénz összesen</t>
  </si>
  <si>
    <t>Étkezési díjak</t>
  </si>
  <si>
    <t>ÁFA 27%</t>
  </si>
  <si>
    <t>Étkezési bevétel összesen</t>
  </si>
  <si>
    <t>Közterület búcsú</t>
  </si>
  <si>
    <t>Westel bérlet</t>
  </si>
  <si>
    <t>Iskola tornaterem</t>
  </si>
  <si>
    <t>Közterületfoglalás mozgóárusítás</t>
  </si>
  <si>
    <t>Áfa 27%</t>
  </si>
  <si>
    <t>Működési bevételek összesen</t>
  </si>
  <si>
    <t>Folyószámlahitel</t>
  </si>
  <si>
    <t>Működési célú finanszírozási bevétel</t>
  </si>
  <si>
    <t>Működési bevétel mindösszesen</t>
  </si>
  <si>
    <t xml:space="preserve">Ingatlan eladás </t>
  </si>
  <si>
    <t>Területvétel baromfifeldolgozó</t>
  </si>
  <si>
    <t>Bevétel mindösszesen</t>
  </si>
  <si>
    <t xml:space="preserve">2. melléklet </t>
  </si>
  <si>
    <t xml:space="preserve">forintban </t>
  </si>
  <si>
    <t xml:space="preserve">381103-1 Települési hulladék begyűjtése </t>
  </si>
  <si>
    <t>Vásárolt termék és szolg. ÁFA</t>
  </si>
  <si>
    <t>Szakfeladat összesen:</t>
  </si>
  <si>
    <t>Szellemi termék</t>
  </si>
  <si>
    <t>Szakfeladat összesen</t>
  </si>
  <si>
    <t>562912-1 Óvodai intézményi étkeztetés</t>
  </si>
  <si>
    <t>Közalkalmazottak alapilletménye</t>
  </si>
  <si>
    <t>Közalkalmazottak pótléka</t>
  </si>
  <si>
    <t>Járulék</t>
  </si>
  <si>
    <t>Élelmiszer beszerzés</t>
  </si>
  <si>
    <t>Gyógyszer</t>
  </si>
  <si>
    <t>Kisértékű eszköz</t>
  </si>
  <si>
    <t>Telefon</t>
  </si>
  <si>
    <t>Villamosenergia</t>
  </si>
  <si>
    <t>Víz,csatorna</t>
  </si>
  <si>
    <t>Egyéb üzemeltetési, fenntartási költség</t>
  </si>
  <si>
    <t>Egyéb különféle dologi</t>
  </si>
  <si>
    <t>Vásárolt termék, szolg. ÁFA</t>
  </si>
  <si>
    <t>562913-1 Iskolai intézményi étkeztetés</t>
  </si>
  <si>
    <t>Víz, csatorna</t>
  </si>
  <si>
    <t>Egyéb üzemeltetés, fenntartás</t>
  </si>
  <si>
    <t>Villamosenergia szolgáltatási díjak</t>
  </si>
  <si>
    <t>854234-1 Szociális ösztöndíjak</t>
  </si>
  <si>
    <t>Közép-,felsőfokú oktatásban résztvevők juttatásai</t>
  </si>
  <si>
    <t>Közalkalmazottak r.szem. juttatása</t>
  </si>
  <si>
    <t>További munkaviszonyt létesítők juttatása</t>
  </si>
  <si>
    <t>Egyéb munkavégzéshez kapcs. Juttatás</t>
  </si>
  <si>
    <t>Szoc. hozzájárulási adó</t>
  </si>
  <si>
    <t>Gázenergia</t>
  </si>
  <si>
    <t>Karbantartás</t>
  </si>
  <si>
    <t>Belföldi kiküldetés</t>
  </si>
  <si>
    <t xml:space="preserve">862102-1 Ügyelet </t>
  </si>
  <si>
    <t>Pénzeszköz átadás vállalkozásnak</t>
  </si>
  <si>
    <t>További munkaviszonyt létesítő jutt.</t>
  </si>
  <si>
    <t>Szoc.hj.adó</t>
  </si>
  <si>
    <t>Irodaszer, nyomtatvány</t>
  </si>
  <si>
    <t>Üzemanyag</t>
  </si>
  <si>
    <t>869041-1 Család és nővédelmi eü. gondozás</t>
  </si>
  <si>
    <t>Közalkalmazottak egyéb pótléka</t>
  </si>
  <si>
    <t>Szoc. Hj.adó</t>
  </si>
  <si>
    <t>Könyv, folyóirat</t>
  </si>
  <si>
    <t>Foglalkoztatást helyettesítő juttatás</t>
  </si>
  <si>
    <t>882116-1 Ápolási díj máltányossági alapon</t>
  </si>
  <si>
    <t>Egyéb ápolási díj</t>
  </si>
  <si>
    <t>882117-1 Rendszeres gyermekvédelmi ellátás</t>
  </si>
  <si>
    <t>Rendszeres gyermekvédelmi kedvezmény</t>
  </si>
  <si>
    <t>Óvodáztatási támogatás</t>
  </si>
  <si>
    <t>Pénzbeli átmeneti segélyek</t>
  </si>
  <si>
    <t>Természetben nyújtott segély</t>
  </si>
  <si>
    <t>Közgyógyellátás</t>
  </si>
  <si>
    <t>Köztemetés</t>
  </si>
  <si>
    <t>889942-1 Önkormányzatok által nyújtott lakástámogatás</t>
  </si>
  <si>
    <t>Helyi lakásépítési támogatás</t>
  </si>
  <si>
    <t>890222-1 Idősügyi önkormányzati kezdeményezések, programok</t>
  </si>
  <si>
    <t>Egyéb üzemeltetés</t>
  </si>
  <si>
    <t>841402-1 Város- és községgazdálkodási feladatok</t>
  </si>
  <si>
    <t>Közalkalmazottak jutt.</t>
  </si>
  <si>
    <t>Belföldi kiküld.</t>
  </si>
  <si>
    <t>852031-6 Alapfokú zeneoktatás</t>
  </si>
  <si>
    <t>Támogatás önk-i szervnek</t>
  </si>
  <si>
    <t>Működési c. pénzeszk.átadás non-profit szervnek</t>
  </si>
  <si>
    <t>890441-1 Közcélú foglalkoztatás</t>
  </si>
  <si>
    <t>Egyéb bérrendszer hat.alá tart. bére</t>
  </si>
  <si>
    <t>910502-1 Közművelődési intézmények közösségi színterek működtetése</t>
  </si>
  <si>
    <t>Könyvbeszerzés</t>
  </si>
  <si>
    <t>Vásárolt termék, szolg.ÁFA</t>
  </si>
  <si>
    <t>Reprezentáció</t>
  </si>
  <si>
    <t>Egyéb dologi kiadás</t>
  </si>
  <si>
    <t>Hajtó, kenőanyag</t>
  </si>
  <si>
    <t>Egyéb dologi</t>
  </si>
  <si>
    <t>HELYI ÖNKORMÁNYZAT ÖSSZESEN</t>
  </si>
  <si>
    <t>Képviselők juttatásai</t>
  </si>
  <si>
    <t>841126-1 Önkormányzatok igazgatási tevékenysége</t>
  </si>
  <si>
    <t xml:space="preserve">Személyi juttatások </t>
  </si>
  <si>
    <t>Köztisztviselők alapilletménye</t>
  </si>
  <si>
    <t>Köztisztviselők jubileumi jutalma</t>
  </si>
  <si>
    <t>Köztisztviselők költségtérítése</t>
  </si>
  <si>
    <t>Köztisztviselők egyéb munkavégzés</t>
  </si>
  <si>
    <t>Állományba nem tartozók megbízási díja</t>
  </si>
  <si>
    <t>Táppénz hj.</t>
  </si>
  <si>
    <t>Egészségügyi hj.</t>
  </si>
  <si>
    <t>Készletbeszerzések</t>
  </si>
  <si>
    <t>Szakkönyv</t>
  </si>
  <si>
    <t>Folyóirat</t>
  </si>
  <si>
    <t>Készletbeszerzés</t>
  </si>
  <si>
    <t>Szolgáltatások</t>
  </si>
  <si>
    <t>Karbantartás, kisjavítás</t>
  </si>
  <si>
    <t>Különféle dologi kiadások</t>
  </si>
  <si>
    <t>Reklám, propaganda</t>
  </si>
  <si>
    <t>Egyéb különféle dologi kiadás</t>
  </si>
  <si>
    <t>Egyéb folyó kiadások</t>
  </si>
  <si>
    <t>Cégautóadó</t>
  </si>
  <si>
    <t>Felső Homokhátság</t>
  </si>
  <si>
    <t>Újszülöttek támogatása</t>
  </si>
  <si>
    <t>Építéshatóság</t>
  </si>
  <si>
    <t>POLGÁRMESTERI HIVATAL ÖSSZESEN</t>
  </si>
  <si>
    <t>KIADÁSI ÖSSZESÍTŐ</t>
  </si>
  <si>
    <t>HELYI ÖNKORMÁNYZAT</t>
  </si>
  <si>
    <t>381103-1</t>
  </si>
  <si>
    <t>Települési hulladék</t>
  </si>
  <si>
    <t>562912-1</t>
  </si>
  <si>
    <t>Óvodai étkeztetés</t>
  </si>
  <si>
    <t>562913-1</t>
  </si>
  <si>
    <t>Iskolai étkeztetés</t>
  </si>
  <si>
    <t xml:space="preserve">562917-1 </t>
  </si>
  <si>
    <t>Munkahelyi vendéglátás</t>
  </si>
  <si>
    <t>841402-1</t>
  </si>
  <si>
    <t>854234-1</t>
  </si>
  <si>
    <t>Szociális ösztöndíjak</t>
  </si>
  <si>
    <t>862101-1</t>
  </si>
  <si>
    <t>Háziorvosi alapellátás</t>
  </si>
  <si>
    <t>862102-1</t>
  </si>
  <si>
    <t>869041-1</t>
  </si>
  <si>
    <t>882111-1</t>
  </si>
  <si>
    <t>Rendszeres szoc.segély</t>
  </si>
  <si>
    <t>882114-1</t>
  </si>
  <si>
    <t>Lakásfenntartási támogatás</t>
  </si>
  <si>
    <t>882116-1</t>
  </si>
  <si>
    <t>882117-1</t>
  </si>
  <si>
    <t>Rendszeres gyermekvédelmi ellátás</t>
  </si>
  <si>
    <t>882119-1</t>
  </si>
  <si>
    <t>882122-1</t>
  </si>
  <si>
    <t>Átmeneti segély</t>
  </si>
  <si>
    <t>882124-1</t>
  </si>
  <si>
    <t>Rendkívüli gyermekvédelmi</t>
  </si>
  <si>
    <t>882202-1</t>
  </si>
  <si>
    <t>882203-1</t>
  </si>
  <si>
    <t>889942-1</t>
  </si>
  <si>
    <t>Önkormányzatok által nyújtott lakástámogatás</t>
  </si>
  <si>
    <t>890222-1</t>
  </si>
  <si>
    <t>Idősügyi önk.kezdeményezés</t>
  </si>
  <si>
    <t>890441-1</t>
  </si>
  <si>
    <t>910502-1</t>
  </si>
  <si>
    <t>931301-1</t>
  </si>
  <si>
    <t>Sporttevékenység</t>
  </si>
  <si>
    <t>852031-6</t>
  </si>
  <si>
    <t>Alapfokú zeneiskola</t>
  </si>
  <si>
    <t>POLGÁRMESTERI HIVATAL</t>
  </si>
  <si>
    <t>841112-1</t>
  </si>
  <si>
    <t>Önkormányzati jogalkotás</t>
  </si>
  <si>
    <t>841126-1</t>
  </si>
  <si>
    <t>NÉMET NEMZETISÉGI ÓVODA</t>
  </si>
  <si>
    <t>MINDÖSSZESEN</t>
  </si>
  <si>
    <t>NÉMET NEMZETISÉGI ÖNKORMÁNYZAT</t>
  </si>
  <si>
    <t>10. melléklet</t>
  </si>
  <si>
    <t>Költségvetés 2013</t>
  </si>
  <si>
    <t>Megbízási díj (iskola eü)</t>
  </si>
  <si>
    <t>Bérpótló juttatás</t>
  </si>
  <si>
    <t>Természetben nyújtott szoc. segély</t>
  </si>
  <si>
    <t>Egyéb lakásfenntartási támogatás</t>
  </si>
  <si>
    <t>Természetben nyújtott átmeneti segély (tüzifa)</t>
  </si>
  <si>
    <t>Rendkívüli gy.véd.tám.</t>
  </si>
  <si>
    <t xml:space="preserve">Magánszemélyek komm. adója </t>
  </si>
  <si>
    <t>Mezőőri járulék, egyéb sajátos bevétel</t>
  </si>
  <si>
    <t>Talajterhelési díj, egyéb</t>
  </si>
  <si>
    <t>Óvoda bértámogatása</t>
  </si>
  <si>
    <t>Óvodaműködtetés támogatása</t>
  </si>
  <si>
    <t>Egyéb kötelező önkormányzati feladatok támogatása</t>
  </si>
  <si>
    <t>Közművelődési feladatok támogatása</t>
  </si>
  <si>
    <t xml:space="preserve">Szociális feladatok </t>
  </si>
  <si>
    <t>Közalkalmazottak túlóra díja</t>
  </si>
  <si>
    <t>Folyóirat beszerzés</t>
  </si>
  <si>
    <t>Tisztítószer</t>
  </si>
  <si>
    <t>Keresetkiegészítés</t>
  </si>
  <si>
    <t>Intézményvezetői pótlék</t>
  </si>
  <si>
    <t>Áfa</t>
  </si>
  <si>
    <t>faluház, park, játszótér, Flórián tér</t>
  </si>
  <si>
    <t>Munkaruha</t>
  </si>
  <si>
    <t>Ápolási díj</t>
  </si>
  <si>
    <t>852011-1</t>
  </si>
  <si>
    <t>Iskolafenntartás</t>
  </si>
  <si>
    <t>Révfülöpi tábor</t>
  </si>
  <si>
    <t>Civil Alap</t>
  </si>
  <si>
    <t>Nyugdíjas klub</t>
  </si>
  <si>
    <t>Működési célú külcsön nyújtása önk-i vállalkozásnak</t>
  </si>
  <si>
    <t>Támogatásértékű működési kiadások</t>
  </si>
  <si>
    <t>Együtt segítő szolgálat</t>
  </si>
  <si>
    <t>Fejlesztési kiadások</t>
  </si>
  <si>
    <t>852011-1 Iskolafenntartás</t>
  </si>
  <si>
    <t>890301-1</t>
  </si>
  <si>
    <t>841901-1</t>
  </si>
  <si>
    <t>Önkormányzatok elszámolásai</t>
  </si>
  <si>
    <t xml:space="preserve"> ÖNKORMÁNYZAT MŰKÖDÉS ÖSSZESEN</t>
  </si>
  <si>
    <t>ÖNKORMÁNYZAT FEJLESZTÉS ÖSSZESEN</t>
  </si>
  <si>
    <t>ÖNKORMÁNYZAT FINANSZÍROZÁS ÖSSZESEN</t>
  </si>
  <si>
    <t>HELYI ÖNKORMÁNYZAT MINDÖSSZESEN</t>
  </si>
  <si>
    <t>522110-1 Utak fenntartása</t>
  </si>
  <si>
    <t>Intézményi beruházási kiadás</t>
  </si>
  <si>
    <t>Beruházási áfa</t>
  </si>
  <si>
    <t>Járási hivatal működési kiadásai</t>
  </si>
  <si>
    <t>Irodaszer</t>
  </si>
  <si>
    <t>Telefonköltség</t>
  </si>
  <si>
    <t>Rezsiköltség</t>
  </si>
  <si>
    <t>Számítógép beszerzés, felújítás</t>
  </si>
  <si>
    <t>Rehabilitációs hj., szja, egyéb befizetési kötelezettség</t>
  </si>
  <si>
    <t>Önkormányzat igazgatási tev.</t>
  </si>
  <si>
    <t>útfelújítás</t>
  </si>
  <si>
    <t>Grassalkovich tér</t>
  </si>
  <si>
    <t>Arany J. utca felújítása</t>
  </si>
  <si>
    <t>buszmegálló 2db</t>
  </si>
  <si>
    <t>910502-1 Közművelődés</t>
  </si>
  <si>
    <t>színpad</t>
  </si>
  <si>
    <t>szobor felújítás</t>
  </si>
  <si>
    <t>Képzőművészeti alkotás</t>
  </si>
  <si>
    <t>Grassalkovich szobor</t>
  </si>
  <si>
    <t>Önkormányzat fejlesztési kiadások összesen</t>
  </si>
  <si>
    <t>Óvoda 170 fő x 299Ft x 220 nap</t>
  </si>
  <si>
    <t>Napközis 76 fő x 382Ft x 220 nap</t>
  </si>
  <si>
    <t>Tízórai, ebéd 25fő x 311Ft x 220 nap</t>
  </si>
  <si>
    <t>Menzás 47 fő x 232Ft x 220 nap</t>
  </si>
  <si>
    <t>Felnőtt étk. 45 fő x 543Ft x 260 nap</t>
  </si>
  <si>
    <t>Tagi hitel törlesztés</t>
  </si>
  <si>
    <t>Szennyvíztisztító tervezésre Kakucstól</t>
  </si>
  <si>
    <t>gépjárműadó befizetés 60%</t>
  </si>
  <si>
    <t>Újföld terület kifizetés</t>
  </si>
  <si>
    <t>841906-9 Finanszírozási kiadások</t>
  </si>
  <si>
    <t>Folyószámlahitel visszafizetés</t>
  </si>
  <si>
    <t>Kamatfizetés</t>
  </si>
  <si>
    <t>Tartalék</t>
  </si>
  <si>
    <t>Felhalmozási célú bevételek alakulása 2013. évben</t>
  </si>
  <si>
    <t>Útfelújítás</t>
  </si>
  <si>
    <t>Arany János utca felújítása</t>
  </si>
  <si>
    <t>Színpad</t>
  </si>
  <si>
    <t>Felhalmozási célú kiadások előirányzata feladatonként 2013. évben</t>
  </si>
  <si>
    <t>Működési többlet</t>
  </si>
  <si>
    <t>Összes többlet</t>
  </si>
  <si>
    <t>Finanszírozás</t>
  </si>
  <si>
    <t>Tagi hitel törl.</t>
  </si>
  <si>
    <t>Kamata</t>
  </si>
  <si>
    <t>Finanszírozási többlet</t>
  </si>
  <si>
    <t>Irodaszer,nyomtatvány</t>
  </si>
  <si>
    <t>gyógyszer,kötszer</t>
  </si>
  <si>
    <t>Könyv,folyóirat</t>
  </si>
  <si>
    <t>Anyagbeszerzés</t>
  </si>
  <si>
    <t>Fűtés</t>
  </si>
  <si>
    <t>Egyéb üzemeltetési kiadások</t>
  </si>
  <si>
    <t>Bérleti díj</t>
  </si>
  <si>
    <t>Tornatermi felszerelés, térelválasztó, jelölőmez</t>
  </si>
  <si>
    <t>közösségi ház tervezése</t>
  </si>
  <si>
    <t>Csapadékvíz rendezés</t>
  </si>
  <si>
    <t>játszótér</t>
  </si>
  <si>
    <t>Szobor felújítás</t>
  </si>
  <si>
    <t>Játszótér</t>
  </si>
  <si>
    <t>Csapadékvíz rendezése</t>
  </si>
  <si>
    <t>Buszmegálló vásárlás</t>
  </si>
  <si>
    <t>Önkorm. általános működési támogatása</t>
  </si>
  <si>
    <t>Kölcsöntörlesztés</t>
  </si>
  <si>
    <t>Újhartyán Önkormányzat 2013. évi előirányzat felhasználási ütemterve</t>
  </si>
  <si>
    <t>I.1.d.Települési önkormányzatok működésének támogatása</t>
  </si>
  <si>
    <t>II.Települési önk. köznevelési feladatainak támogatása</t>
  </si>
  <si>
    <t>II.1.a. Óvodapedagógusok bértámogatása</t>
  </si>
  <si>
    <t>II.1.b.Óvodapedagógusok munkáját segítők bértámogatása</t>
  </si>
  <si>
    <t>II.2.. Óvodaműködtetés támogatása</t>
  </si>
  <si>
    <t>II.3.b. Kedvezményes étkeztetés támogatása</t>
  </si>
  <si>
    <t>Települési önkormányzatok köznevelési és gyermekétkeztetési feladatainak támogatása</t>
  </si>
  <si>
    <t>III.2. Hozzájárulás pénzbeli szociális ellátásokhoz</t>
  </si>
  <si>
    <t>IV.1.d. Települési önkormányzatok könyvtári és közművelődési feladatainak támogatása</t>
  </si>
  <si>
    <t>Központosított előirányzat lakott külterületi feladatokra</t>
  </si>
  <si>
    <t>A normatív támogatások összegének évenkénti alakulása 2007-2013 időszakban</t>
  </si>
  <si>
    <t>Önkormányzati hivatal működésének támogatása</t>
  </si>
  <si>
    <t>Település üzemeltetéshez kapcsolódó feladatok támogatása</t>
  </si>
  <si>
    <t>Beszámítás összege</t>
  </si>
  <si>
    <t>Általános támogatás összesen</t>
  </si>
  <si>
    <t>A települési önkormányzatok működésének támogatása</t>
  </si>
  <si>
    <t>Óvodapedagógusok bértámogatása</t>
  </si>
  <si>
    <t>Óvodapedagógusok munkáját segítők bértámogatása</t>
  </si>
  <si>
    <t>Kedvezménye óvodai, iskolai étkeztetés támogatása</t>
  </si>
  <si>
    <t>Hozzájárulás a pénzbeli szociális ellátásokhoz</t>
  </si>
  <si>
    <t>Települési önk.könyvtári és közművelődési feledatainak támogatása</t>
  </si>
  <si>
    <t>Lakott külterrülettel kapcsolatos feladatok támogatása</t>
  </si>
  <si>
    <t>Támogatás összesen</t>
  </si>
  <si>
    <t>Kiadási - bevételi összesítő a 2013. évi költségvetéshez</t>
  </si>
  <si>
    <t>Rendszeres gyermekv. ellátás</t>
  </si>
  <si>
    <t>Önk. által nyújtott lakástám.</t>
  </si>
  <si>
    <t>370000-1</t>
  </si>
  <si>
    <t>Szennyvízkezelés</t>
  </si>
  <si>
    <t>522110-1</t>
  </si>
  <si>
    <t>Utak fenntartása</t>
  </si>
  <si>
    <t>841906-9</t>
  </si>
  <si>
    <t>Finanszírozási kiadások</t>
  </si>
  <si>
    <t xml:space="preserve"> ÖNKORMÁNYZAT ÖSSZESEN</t>
  </si>
  <si>
    <t xml:space="preserve">Engedélyezett létszám 2013. évben </t>
  </si>
  <si>
    <t>2013. évi alakulását külön bemutató mérleg</t>
  </si>
  <si>
    <t>Újhartyán Község Önkormányzatának 2013. évi bevételi terve szakfeladatonként</t>
  </si>
  <si>
    <t>15. melléklet</t>
  </si>
  <si>
    <t>Céltartalék</t>
  </si>
  <si>
    <t>A Magyarország 2013. évi központi költségvetéséről szóló 2012. évi CCIV. törvény alapján</t>
  </si>
  <si>
    <t>Az önkormányzat kötelező és önként vállalt feladatainak kiadása 2013. évben</t>
  </si>
  <si>
    <t>Kötelezően vállalt feladatok</t>
  </si>
  <si>
    <t>Önként vállalt feladatok</t>
  </si>
  <si>
    <t>Idősügyi önk. kezdeményezés</t>
  </si>
  <si>
    <t>381103-2</t>
  </si>
  <si>
    <t>Kötelező feladatok összesen</t>
  </si>
  <si>
    <t>Kötelező és önként vállalt feladatok összesen</t>
  </si>
  <si>
    <t>Tanterem parkettázás</t>
  </si>
  <si>
    <t>Közalkalmazottak kötelező pótléka</t>
  </si>
  <si>
    <t>Szoc.hj.adó 27%</t>
  </si>
  <si>
    <t>Hajtó,kenőanyag</t>
  </si>
  <si>
    <t>Szakmai anyag</t>
  </si>
  <si>
    <t>Kisértékű tárgyi eszköz</t>
  </si>
  <si>
    <t>Egyéb különféle dologi kiadások</t>
  </si>
  <si>
    <t>Újhartyán Város Önkormányzata</t>
  </si>
  <si>
    <t>Eredeti</t>
  </si>
  <si>
    <t>Módosított</t>
  </si>
  <si>
    <t>Változás</t>
  </si>
  <si>
    <t>Előirányzat</t>
  </si>
  <si>
    <t>-</t>
  </si>
  <si>
    <t>Egyéb kötelező önk. feladatok támogatása</t>
  </si>
  <si>
    <t>Újhartyán Vároa Önkormányzata</t>
  </si>
  <si>
    <t>Bútorok beszerzése</t>
  </si>
  <si>
    <t>Újföld pótbefizetés</t>
  </si>
  <si>
    <t>Kistérségi társulás</t>
  </si>
  <si>
    <t>Faapríték beszerzés</t>
  </si>
  <si>
    <t>Árvízkárosultak</t>
  </si>
  <si>
    <t>Iskola alapítvány törzstőke</t>
  </si>
  <si>
    <t>Zöldterületek zúzása, kaszálása</t>
  </si>
  <si>
    <t>Helytörténeti kutatás Czagányi László</t>
  </si>
  <si>
    <t>Költségtérítés</t>
  </si>
  <si>
    <t>Faluház felújítás tervezése</t>
  </si>
  <si>
    <t xml:space="preserve">Ifjúsági szálló, műhely </t>
  </si>
  <si>
    <t>szobor makett</t>
  </si>
  <si>
    <t>Magyar Posta területvásárlás</t>
  </si>
  <si>
    <t>Kamerarendszer pályázati önrész</t>
  </si>
  <si>
    <t>Kamerarendszer: hivatal, óvoda, iskola, egészségház</t>
  </si>
  <si>
    <t>Óvoda energetikai pályázat</t>
  </si>
  <si>
    <t>Templom előtti csomópont tervezése</t>
  </si>
  <si>
    <t>Óvoda energetika pályázat</t>
  </si>
  <si>
    <t>Tetőszerkezet, garázs</t>
  </si>
  <si>
    <t>Bérkompenzáció</t>
  </si>
  <si>
    <t>Invitel bérlet</t>
  </si>
  <si>
    <t>Edison House terület</t>
  </si>
  <si>
    <t>Templom előtti csomópont</t>
  </si>
  <si>
    <t>Ifjúsági szálló, műhely</t>
  </si>
  <si>
    <t>Intézmények kamerarendszer</t>
  </si>
  <si>
    <t>Faluház tervezése</t>
  </si>
  <si>
    <t>Közösségi ház tervezése</t>
  </si>
  <si>
    <t>Szobor makett</t>
  </si>
  <si>
    <t>Pestterv tervezés</t>
  </si>
  <si>
    <t>Költségvetési szerv pénzeszközátvétel</t>
  </si>
  <si>
    <t>Szállítási szolgáltatás (kompenzáció miatt)</t>
  </si>
  <si>
    <t>Szeméttelep dokumentáció</t>
  </si>
  <si>
    <t>UTÜ-OKIP, Őrző Védő Kft.</t>
  </si>
  <si>
    <t>Leader pályázatírás, projektmenedzsment</t>
  </si>
  <si>
    <t>tervezés</t>
  </si>
  <si>
    <t>pályázati önrész</t>
  </si>
  <si>
    <t>kiviteli terv</t>
  </si>
  <si>
    <t>közbeszerzés</t>
  </si>
  <si>
    <t>Pestterv rendezési terv módosítás</t>
  </si>
  <si>
    <t>Leader nagypályázat</t>
  </si>
  <si>
    <t>Weboldal készítés Ipari Park</t>
  </si>
  <si>
    <t>Településfejlesztési koncepció</t>
  </si>
  <si>
    <t>Fecskeházak tervezés</t>
  </si>
  <si>
    <t>Béla gödör tervezés</t>
  </si>
  <si>
    <t>Köztisztviselők egyéb juttatása (szabadság kifizetés)</t>
  </si>
  <si>
    <t>Egyéb üzemeltetés, fenntartás (ügyvédi díj)</t>
  </si>
  <si>
    <t>Reprezentáció (testvérváros)</t>
  </si>
  <si>
    <t>Kiadványok, dokumentáció,zászlók,reprezentáció, régi bútor vásárlás (testvérváros átcsoportosítás)</t>
  </si>
  <si>
    <t xml:space="preserve">Leader nagypályázat </t>
  </si>
  <si>
    <t>Fecskeházak tervezése</t>
  </si>
  <si>
    <t>Béla gödör tervezése</t>
  </si>
  <si>
    <t>Újhartyán Város Önkormányzat normatív hozzájárulásai</t>
  </si>
  <si>
    <t>Újhartyán Város Önkormányzat</t>
  </si>
  <si>
    <t>Újhartyán Város Önkormányzatának 2013. évi kiadási terve szakfeladatonként</t>
  </si>
  <si>
    <t>Újhartyán Város Önkormányzatánál és az általa irányított költségvetési szerveknél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</si>
</sst>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F_t_-;\-* #,##0\ _F_t_-;_-* &quot;-&quot;??\ _F_t_-;_-@_-"/>
    <numFmt numFmtId="173" formatCode="_-* #,##0.0\ _F_t_-;\-* #,##0.0\ _F_t_-;_-* &quot;-&quot;??\ _F_t_-;_-@_-"/>
    <numFmt numFmtId="174" formatCode="0.0"/>
  </numFmts>
  <fonts count="50">
    <font>
      <sz val="10"/>
      <name val="Arial CE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1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2" fontId="0" fillId="0" borderId="10" xfId="40" applyNumberFormat="1" applyFon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4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0" fillId="0" borderId="0" xfId="40" applyNumberFormat="1" applyFont="1" applyAlignment="1">
      <alignment/>
    </xf>
    <xf numFmtId="172" fontId="2" fillId="0" borderId="10" xfId="4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172" fontId="0" fillId="0" borderId="10" xfId="40" applyNumberFormat="1" applyFont="1" applyBorder="1" applyAlignment="1">
      <alignment horizontal="right"/>
    </xf>
    <xf numFmtId="172" fontId="2" fillId="0" borderId="10" xfId="40" applyNumberFormat="1" applyFont="1" applyBorder="1" applyAlignment="1">
      <alignment horizontal="right"/>
    </xf>
    <xf numFmtId="172" fontId="1" fillId="0" borderId="10" xfId="4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3" fontId="2" fillId="0" borderId="10" xfId="0" applyNumberFormat="1" applyFont="1" applyBorder="1" applyAlignment="1">
      <alignment horizontal="right"/>
    </xf>
    <xf numFmtId="172" fontId="2" fillId="0" borderId="10" xfId="40" applyNumberFormat="1" applyFont="1" applyBorder="1" applyAlignment="1">
      <alignment horizontal="right" wrapText="1"/>
    </xf>
    <xf numFmtId="3" fontId="0" fillId="0" borderId="10" xfId="0" applyNumberFormat="1" applyBorder="1" applyAlignment="1">
      <alignment horizontal="right"/>
    </xf>
    <xf numFmtId="172" fontId="0" fillId="0" borderId="10" xfId="4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3" fontId="1" fillId="0" borderId="10" xfId="0" applyNumberFormat="1" applyFont="1" applyBorder="1" applyAlignment="1">
      <alignment horizontal="right"/>
    </xf>
    <xf numFmtId="172" fontId="1" fillId="0" borderId="10" xfId="40" applyNumberFormat="1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172" fontId="8" fillId="0" borderId="10" xfId="4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72" fontId="5" fillId="0" borderId="10" xfId="4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 wrapText="1"/>
    </xf>
    <xf numFmtId="172" fontId="0" fillId="0" borderId="0" xfId="40" applyNumberFormat="1" applyFont="1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2" fillId="33" borderId="12" xfId="0" applyFont="1" applyFill="1" applyBorder="1" applyAlignment="1">
      <alignment/>
    </xf>
    <xf numFmtId="172" fontId="9" fillId="0" borderId="0" xfId="40" applyNumberFormat="1" applyFont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40" applyNumberFormat="1" applyFont="1" applyFill="1" applyBorder="1" applyAlignment="1">
      <alignment/>
    </xf>
    <xf numFmtId="172" fontId="2" fillId="0" borderId="0" xfId="40" applyNumberFormat="1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172" fontId="2" fillId="0" borderId="10" xfId="40" applyNumberFormat="1" applyFont="1" applyBorder="1" applyAlignment="1">
      <alignment wrapText="1"/>
    </xf>
    <xf numFmtId="172" fontId="1" fillId="0" borderId="10" xfId="40" applyNumberFormat="1" applyFont="1" applyBorder="1" applyAlignment="1">
      <alignment wrapText="1"/>
    </xf>
    <xf numFmtId="172" fontId="8" fillId="0" borderId="10" xfId="40" applyNumberFormat="1" applyFont="1" applyBorder="1" applyAlignment="1">
      <alignment wrapText="1"/>
    </xf>
    <xf numFmtId="172" fontId="0" fillId="0" borderId="10" xfId="40" applyNumberFormat="1" applyFont="1" applyBorder="1" applyAlignment="1">
      <alignment/>
    </xf>
    <xf numFmtId="172" fontId="2" fillId="0" borderId="10" xfId="4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33" borderId="11" xfId="0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40" applyNumberFormat="1" applyFont="1" applyAlignment="1">
      <alignment/>
    </xf>
    <xf numFmtId="0" fontId="0" fillId="33" borderId="12" xfId="0" applyFont="1" applyFill="1" applyBorder="1" applyAlignment="1">
      <alignment/>
    </xf>
    <xf numFmtId="172" fontId="0" fillId="33" borderId="12" xfId="40" applyNumberFormat="1" applyFont="1" applyFill="1" applyBorder="1" applyAlignment="1">
      <alignment/>
    </xf>
    <xf numFmtId="172" fontId="2" fillId="33" borderId="13" xfId="4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0" fillId="33" borderId="13" xfId="0" applyFill="1" applyBorder="1" applyAlignment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/>
    </xf>
    <xf numFmtId="172" fontId="1" fillId="33" borderId="10" xfId="4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2" fontId="0" fillId="0" borderId="10" xfId="4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 horizontal="right"/>
    </xf>
    <xf numFmtId="0" fontId="0" fillId="0" borderId="10" xfId="0" applyBorder="1" applyAlignment="1">
      <alignment horizontal="right"/>
    </xf>
    <xf numFmtId="172" fontId="0" fillId="0" borderId="10" xfId="40" applyNumberFormat="1" applyFont="1" applyBorder="1" applyAlignment="1">
      <alignment horizontal="justify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72" fontId="0" fillId="0" borderId="10" xfId="40" applyNumberFormat="1" applyFont="1" applyBorder="1" applyAlignment="1">
      <alignment horizontal="center"/>
    </xf>
    <xf numFmtId="172" fontId="0" fillId="0" borderId="10" xfId="4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172" fontId="11" fillId="0" borderId="0" xfId="40" applyNumberFormat="1" applyFont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/>
    </xf>
    <xf numFmtId="172" fontId="11" fillId="33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72" fontId="1" fillId="33" borderId="12" xfId="4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72" fontId="2" fillId="33" borderId="0" xfId="40" applyNumberFormat="1" applyFont="1" applyFill="1" applyAlignment="1">
      <alignment/>
    </xf>
    <xf numFmtId="0" fontId="0" fillId="33" borderId="0" xfId="0" applyFill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4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0" borderId="0" xfId="0" applyFont="1" applyFill="1" applyBorder="1" applyAlignment="1">
      <alignment/>
    </xf>
    <xf numFmtId="172" fontId="5" fillId="0" borderId="0" xfId="4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4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6" fontId="2" fillId="33" borderId="0" xfId="0" applyNumberFormat="1" applyFont="1" applyFill="1" applyAlignment="1">
      <alignment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72" fontId="2" fillId="33" borderId="0" xfId="4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72" fontId="0" fillId="0" borderId="0" xfId="40" applyNumberFormat="1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4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4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172" fontId="2" fillId="0" borderId="0" xfId="40" applyNumberFormat="1" applyFont="1" applyFill="1" applyBorder="1" applyAlignment="1">
      <alignment/>
    </xf>
    <xf numFmtId="172" fontId="2" fillId="33" borderId="12" xfId="4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1" fillId="0" borderId="0" xfId="40" applyNumberFormat="1" applyFont="1" applyFill="1" applyBorder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172" fontId="11" fillId="33" borderId="0" xfId="40" applyNumberFormat="1" applyFont="1" applyFill="1" applyAlignment="1">
      <alignment/>
    </xf>
    <xf numFmtId="172" fontId="0" fillId="0" borderId="0" xfId="40" applyNumberFormat="1" applyFont="1" applyAlignment="1">
      <alignment/>
    </xf>
    <xf numFmtId="172" fontId="0" fillId="0" borderId="0" xfId="40" applyNumberFormat="1" applyFont="1" applyAlignment="1">
      <alignment horizontal="left"/>
    </xf>
    <xf numFmtId="172" fontId="2" fillId="0" borderId="0" xfId="40" applyNumberFormat="1" applyFont="1" applyAlignment="1">
      <alignment horizontal="right"/>
    </xf>
    <xf numFmtId="0" fontId="0" fillId="33" borderId="0" xfId="0" applyFont="1" applyFill="1" applyAlignment="1">
      <alignment/>
    </xf>
    <xf numFmtId="172" fontId="12" fillId="0" borderId="0" xfId="40" applyNumberFormat="1" applyFont="1" applyAlignment="1">
      <alignment/>
    </xf>
    <xf numFmtId="0" fontId="11" fillId="0" borderId="0" xfId="0" applyFont="1" applyFill="1" applyAlignment="1">
      <alignment/>
    </xf>
    <xf numFmtId="172" fontId="11" fillId="0" borderId="0" xfId="40" applyNumberFormat="1" applyFont="1" applyFill="1" applyAlignment="1">
      <alignment/>
    </xf>
    <xf numFmtId="0" fontId="0" fillId="0" borderId="0" xfId="40" applyNumberFormat="1" applyFont="1" applyAlignment="1">
      <alignment/>
    </xf>
    <xf numFmtId="3" fontId="0" fillId="0" borderId="0" xfId="0" applyNumberFormat="1" applyFont="1" applyAlignment="1">
      <alignment/>
    </xf>
    <xf numFmtId="172" fontId="2" fillId="33" borderId="12" xfId="0" applyNumberFormat="1" applyFont="1" applyFill="1" applyBorder="1" applyAlignment="1">
      <alignment/>
    </xf>
    <xf numFmtId="172" fontId="2" fillId="0" borderId="0" xfId="40" applyNumberFormat="1" applyFont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172" fontId="0" fillId="33" borderId="0" xfId="4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172" fontId="13" fillId="0" borderId="0" xfId="40" applyNumberFormat="1" applyFont="1" applyAlignment="1">
      <alignment/>
    </xf>
    <xf numFmtId="172" fontId="2" fillId="0" borderId="17" xfId="40" applyNumberFormat="1" applyFont="1" applyBorder="1" applyAlignment="1">
      <alignment horizontal="right" vertical="center"/>
    </xf>
    <xf numFmtId="172" fontId="2" fillId="0" borderId="16" xfId="40" applyNumberFormat="1" applyFont="1" applyBorder="1" applyAlignment="1">
      <alignment horizontal="right" vertical="center"/>
    </xf>
    <xf numFmtId="172" fontId="2" fillId="0" borderId="17" xfId="40" applyNumberFormat="1" applyFont="1" applyBorder="1" applyAlignment="1">
      <alignment horizontal="center" vertical="center"/>
    </xf>
    <xf numFmtId="172" fontId="2" fillId="0" borderId="16" xfId="40" applyNumberFormat="1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2" fontId="0" fillId="0" borderId="17" xfId="40" applyNumberFormat="1" applyFont="1" applyBorder="1" applyAlignment="1">
      <alignment horizontal="right" vertical="center"/>
    </xf>
    <xf numFmtId="172" fontId="0" fillId="0" borderId="16" xfId="40" applyNumberFormat="1" applyFont="1" applyBorder="1" applyAlignment="1">
      <alignment horizontal="right" vertical="center"/>
    </xf>
    <xf numFmtId="172" fontId="0" fillId="0" borderId="17" xfId="40" applyNumberFormat="1" applyFont="1" applyBorder="1" applyAlignment="1">
      <alignment vertical="center"/>
    </xf>
    <xf numFmtId="172" fontId="0" fillId="0" borderId="16" xfId="40" applyNumberFormat="1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1" fillId="0" borderId="18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172" fontId="0" fillId="0" borderId="17" xfId="40" applyNumberFormat="1" applyFont="1" applyBorder="1" applyAlignment="1">
      <alignment/>
    </xf>
    <xf numFmtId="172" fontId="0" fillId="0" borderId="16" xfId="40" applyNumberFormat="1" applyFont="1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72" fontId="14" fillId="0" borderId="17" xfId="40" applyNumberFormat="1" applyFont="1" applyBorder="1" applyAlignment="1">
      <alignment vertical="center"/>
    </xf>
    <xf numFmtId="172" fontId="14" fillId="0" borderId="16" xfId="40" applyNumberFormat="1" applyFont="1" applyBorder="1" applyAlignment="1">
      <alignment vertical="center"/>
    </xf>
    <xf numFmtId="0" fontId="2" fillId="0" borderId="10" xfId="40" applyNumberFormat="1" applyFont="1" applyBorder="1" applyAlignment="1">
      <alignment horizontal="center"/>
    </xf>
    <xf numFmtId="0" fontId="2" fillId="0" borderId="17" xfId="0" applyFont="1" applyBorder="1" applyAlignment="1">
      <alignment wrapText="1"/>
    </xf>
    <xf numFmtId="172" fontId="2" fillId="0" borderId="17" xfId="40" applyNumberFormat="1" applyFont="1" applyBorder="1" applyAlignment="1">
      <alignment vertical="center"/>
    </xf>
    <xf numFmtId="172" fontId="2" fillId="0" borderId="16" xfId="40" applyNumberFormat="1" applyFont="1" applyBorder="1" applyAlignment="1">
      <alignment vertical="center"/>
    </xf>
    <xf numFmtId="172" fontId="0" fillId="0" borderId="10" xfId="40" applyNumberFormat="1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34" borderId="10" xfId="0" applyFont="1" applyFill="1" applyBorder="1" applyAlignment="1">
      <alignment/>
    </xf>
    <xf numFmtId="172" fontId="1" fillId="34" borderId="10" xfId="40" applyNumberFormat="1" applyFont="1" applyFill="1" applyBorder="1" applyAlignment="1">
      <alignment/>
    </xf>
    <xf numFmtId="172" fontId="5" fillId="0" borderId="10" xfId="4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2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172" fontId="15" fillId="0" borderId="0" xfId="40" applyNumberFormat="1" applyFont="1" applyAlignment="1">
      <alignment/>
    </xf>
    <xf numFmtId="0" fontId="15" fillId="0" borderId="0" xfId="0" applyFont="1" applyFill="1" applyAlignment="1">
      <alignment/>
    </xf>
    <xf numFmtId="172" fontId="15" fillId="0" borderId="0" xfId="40" applyNumberFormat="1" applyFont="1" applyFill="1" applyAlignment="1">
      <alignment/>
    </xf>
    <xf numFmtId="172" fontId="8" fillId="33" borderId="13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72" fontId="2" fillId="33" borderId="13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72" fontId="2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172" fontId="0" fillId="0" borderId="0" xfId="40" applyNumberFormat="1" applyFont="1" applyAlignment="1">
      <alignment horizontal="center"/>
    </xf>
    <xf numFmtId="1" fontId="0" fillId="0" borderId="0" xfId="40" applyNumberFormat="1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172" fontId="0" fillId="0" borderId="0" xfId="40" applyNumberFormat="1" applyFont="1" applyFill="1" applyBorder="1" applyAlignment="1">
      <alignment vertical="center"/>
    </xf>
    <xf numFmtId="172" fontId="2" fillId="0" borderId="0" xfId="40" applyNumberFormat="1" applyFont="1" applyAlignment="1">
      <alignment horizontal="center"/>
    </xf>
    <xf numFmtId="172" fontId="3" fillId="0" borderId="0" xfId="4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172" fontId="2" fillId="33" borderId="12" xfId="40" applyNumberFormat="1" applyFont="1" applyFill="1" applyBorder="1" applyAlignment="1">
      <alignment horizontal="left"/>
    </xf>
    <xf numFmtId="172" fontId="0" fillId="33" borderId="13" xfId="40" applyNumberFormat="1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172" fontId="2" fillId="0" borderId="11" xfId="40" applyNumberFormat="1" applyFont="1" applyBorder="1" applyAlignment="1">
      <alignment/>
    </xf>
    <xf numFmtId="172" fontId="2" fillId="0" borderId="13" xfId="4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72" fontId="0" fillId="0" borderId="11" xfId="40" applyNumberFormat="1" applyFont="1" applyBorder="1" applyAlignment="1">
      <alignment horizontal="center"/>
    </xf>
    <xf numFmtId="172" fontId="0" fillId="0" borderId="13" xfId="40" applyNumberFormat="1" applyFont="1" applyBorder="1" applyAlignment="1">
      <alignment horizontal="center"/>
    </xf>
    <xf numFmtId="172" fontId="2" fillId="33" borderId="12" xfId="40" applyNumberFormat="1" applyFont="1" applyFill="1" applyBorder="1" applyAlignment="1">
      <alignment horizontal="center"/>
    </xf>
    <xf numFmtId="172" fontId="0" fillId="33" borderId="13" xfId="40" applyNumberFormat="1" applyFont="1" applyFill="1" applyBorder="1" applyAlignment="1">
      <alignment horizontal="center"/>
    </xf>
    <xf numFmtId="172" fontId="0" fillId="0" borderId="11" xfId="40" applyNumberFormat="1" applyFont="1" applyBorder="1" applyAlignment="1">
      <alignment/>
    </xf>
    <xf numFmtId="172" fontId="0" fillId="0" borderId="13" xfId="4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2" fillId="33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76"/>
  <sheetViews>
    <sheetView tabSelected="1" zoomScalePageLayoutView="0" workbookViewId="0" topLeftCell="A1">
      <selection activeCell="J52" sqref="J52"/>
    </sheetView>
  </sheetViews>
  <sheetFormatPr defaultColWidth="9.00390625" defaultRowHeight="12.75"/>
  <cols>
    <col min="7" max="7" width="17.75390625" style="0" customWidth="1"/>
    <col min="8" max="8" width="15.25390625" style="0" bestFit="1" customWidth="1"/>
    <col min="9" max="9" width="18.125" style="0" customWidth="1"/>
  </cols>
  <sheetData>
    <row r="1" spans="3:9" ht="12.75">
      <c r="C1" s="10" t="s">
        <v>580</v>
      </c>
      <c r="D1" s="10"/>
      <c r="E1" s="10"/>
      <c r="I1" s="1" t="s">
        <v>244</v>
      </c>
    </row>
    <row r="2" spans="3:5" ht="12.75">
      <c r="C2" s="10" t="s">
        <v>192</v>
      </c>
      <c r="D2" s="10"/>
      <c r="E2" s="10"/>
    </row>
    <row r="3" spans="3:9" ht="15.75">
      <c r="C3" s="277" t="s">
        <v>424</v>
      </c>
      <c r="D3" s="277"/>
      <c r="E3" s="277"/>
      <c r="F3" s="277"/>
      <c r="G3" s="277"/>
      <c r="H3" s="277"/>
      <c r="I3" s="277"/>
    </row>
    <row r="4" spans="3:9" ht="15.75">
      <c r="C4" s="277" t="s">
        <v>46</v>
      </c>
      <c r="D4" s="278"/>
      <c r="E4" s="278"/>
      <c r="F4" s="278"/>
      <c r="G4" s="278"/>
      <c r="H4" s="278"/>
      <c r="I4" s="278"/>
    </row>
    <row r="5" spans="3:9" ht="12.75">
      <c r="C5" s="92" t="s">
        <v>245</v>
      </c>
      <c r="D5" s="92"/>
      <c r="E5" s="92"/>
      <c r="F5" s="92"/>
      <c r="G5" s="92"/>
      <c r="H5" s="92"/>
      <c r="I5" s="132" t="s">
        <v>246</v>
      </c>
    </row>
    <row r="6" spans="3:9" ht="12.75">
      <c r="C6" s="92"/>
      <c r="D6" s="92"/>
      <c r="E6" s="92"/>
      <c r="F6" s="92"/>
      <c r="G6" s="279" t="s">
        <v>584</v>
      </c>
      <c r="H6" s="279"/>
      <c r="I6" s="279"/>
    </row>
    <row r="7" spans="3:9" ht="12.75">
      <c r="C7" s="10"/>
      <c r="D7" s="92"/>
      <c r="E7" s="92"/>
      <c r="F7" s="92"/>
      <c r="G7" s="11" t="s">
        <v>581</v>
      </c>
      <c r="H7" s="11" t="s">
        <v>582</v>
      </c>
      <c r="I7" s="11" t="s">
        <v>583</v>
      </c>
    </row>
    <row r="8" spans="3:9" ht="12.75">
      <c r="C8" s="92"/>
      <c r="D8" s="92"/>
      <c r="E8" s="92"/>
      <c r="F8" s="92"/>
      <c r="G8" s="92"/>
      <c r="H8" s="92"/>
      <c r="I8" s="92"/>
    </row>
    <row r="9" spans="3:8" ht="12.75">
      <c r="C9" s="92" t="s">
        <v>431</v>
      </c>
      <c r="D9" s="92"/>
      <c r="E9" s="92"/>
      <c r="F9" s="92"/>
      <c r="G9" s="93">
        <v>3300000</v>
      </c>
      <c r="H9" s="93">
        <v>3300000</v>
      </c>
    </row>
    <row r="10" spans="3:8" ht="12.75">
      <c r="C10" s="92" t="s">
        <v>247</v>
      </c>
      <c r="D10" s="92"/>
      <c r="E10" s="92"/>
      <c r="F10" s="92"/>
      <c r="G10" s="93">
        <v>29600000</v>
      </c>
      <c r="H10" s="93">
        <v>29600000</v>
      </c>
    </row>
    <row r="11" spans="3:8" ht="12.75">
      <c r="C11" s="92" t="s">
        <v>248</v>
      </c>
      <c r="D11" s="92"/>
      <c r="E11" s="92"/>
      <c r="F11" s="92"/>
      <c r="G11" s="93">
        <v>27100000</v>
      </c>
      <c r="H11" s="93">
        <v>27100000</v>
      </c>
    </row>
    <row r="12" spans="3:8" ht="12.75">
      <c r="C12" s="92" t="s">
        <v>249</v>
      </c>
      <c r="D12" s="92"/>
      <c r="E12" s="92"/>
      <c r="F12" s="92"/>
      <c r="G12" s="93">
        <v>230000000</v>
      </c>
      <c r="H12" s="93">
        <v>230000000</v>
      </c>
    </row>
    <row r="13" spans="3:8" ht="12.75">
      <c r="C13" s="92" t="s">
        <v>103</v>
      </c>
      <c r="D13" s="92"/>
      <c r="E13" s="92"/>
      <c r="F13" s="92"/>
      <c r="G13" s="93">
        <v>39000000</v>
      </c>
      <c r="H13" s="93">
        <v>39000000</v>
      </c>
    </row>
    <row r="14" spans="3:8" ht="12.75">
      <c r="C14" s="92" t="s">
        <v>250</v>
      </c>
      <c r="D14" s="92"/>
      <c r="E14" s="92"/>
      <c r="F14" s="92"/>
      <c r="G14" s="93">
        <v>1000000</v>
      </c>
      <c r="H14" s="93">
        <v>1000000</v>
      </c>
    </row>
    <row r="15" spans="3:8" ht="12.75">
      <c r="C15" s="92" t="s">
        <v>433</v>
      </c>
      <c r="D15" s="92"/>
      <c r="E15" s="92"/>
      <c r="F15" s="92"/>
      <c r="G15" s="93">
        <v>300000</v>
      </c>
      <c r="H15" s="93">
        <v>300000</v>
      </c>
    </row>
    <row r="16" spans="3:8" ht="12.75">
      <c r="C16" s="92" t="s">
        <v>251</v>
      </c>
      <c r="D16" s="92"/>
      <c r="E16" s="92"/>
      <c r="F16" s="92"/>
      <c r="G16" s="93">
        <v>1000000</v>
      </c>
      <c r="H16" s="93">
        <v>1000000</v>
      </c>
    </row>
    <row r="17" spans="3:8" ht="12.75">
      <c r="C17" s="92" t="s">
        <v>432</v>
      </c>
      <c r="D17" s="92"/>
      <c r="E17" s="92"/>
      <c r="F17" s="92"/>
      <c r="G17" s="93">
        <v>800000</v>
      </c>
      <c r="H17" s="93">
        <v>800000</v>
      </c>
    </row>
    <row r="18" spans="3:9" ht="12.75">
      <c r="C18" s="10" t="s">
        <v>252</v>
      </c>
      <c r="D18" s="10"/>
      <c r="E18" s="10"/>
      <c r="F18" s="10"/>
      <c r="G18" s="67">
        <f>SUM(G9:G17)</f>
        <v>332100000</v>
      </c>
      <c r="H18" s="67">
        <f>SUM(H9:H17)</f>
        <v>332100000</v>
      </c>
      <c r="I18" s="67"/>
    </row>
    <row r="19" spans="3:9" ht="12.75">
      <c r="C19" s="92" t="s">
        <v>586</v>
      </c>
      <c r="D19" s="92"/>
      <c r="E19" s="92"/>
      <c r="F19" s="92"/>
      <c r="G19" s="93">
        <v>7443900</v>
      </c>
      <c r="H19" s="93">
        <v>7443900</v>
      </c>
      <c r="I19" s="93"/>
    </row>
    <row r="20" spans="3:9" ht="12.75">
      <c r="C20" s="92" t="s">
        <v>438</v>
      </c>
      <c r="D20" s="92"/>
      <c r="E20" s="92"/>
      <c r="F20" s="92"/>
      <c r="G20" s="93">
        <v>2757000</v>
      </c>
      <c r="H20" s="93">
        <v>2757000</v>
      </c>
      <c r="I20" s="93"/>
    </row>
    <row r="21" spans="3:9" ht="12.75">
      <c r="C21" s="92" t="s">
        <v>213</v>
      </c>
      <c r="D21" s="92"/>
      <c r="E21" s="92"/>
      <c r="F21" s="92"/>
      <c r="G21" s="275" t="s">
        <v>585</v>
      </c>
      <c r="H21" s="275" t="s">
        <v>585</v>
      </c>
      <c r="I21" s="93"/>
    </row>
    <row r="22" spans="3:9" ht="12.75">
      <c r="C22" s="92" t="s">
        <v>434</v>
      </c>
      <c r="D22" s="92"/>
      <c r="E22" s="92"/>
      <c r="F22" s="92"/>
      <c r="G22" s="93">
        <v>56880000</v>
      </c>
      <c r="H22" s="93">
        <v>59056000</v>
      </c>
      <c r="I22" s="93">
        <v>2176000</v>
      </c>
    </row>
    <row r="23" spans="3:9" ht="12.75">
      <c r="C23" s="92" t="s">
        <v>435</v>
      </c>
      <c r="D23" s="92"/>
      <c r="E23" s="92"/>
      <c r="F23" s="92"/>
      <c r="G23" s="93">
        <v>9162000</v>
      </c>
      <c r="H23" s="93">
        <v>9324000</v>
      </c>
      <c r="I23" s="93">
        <v>162000</v>
      </c>
    </row>
    <row r="24" spans="3:9" ht="12.75">
      <c r="C24" s="92"/>
      <c r="D24" s="92"/>
      <c r="E24" s="92"/>
      <c r="F24" s="92"/>
      <c r="G24" s="275"/>
      <c r="H24" s="275"/>
      <c r="I24" s="93">
        <v>0</v>
      </c>
    </row>
    <row r="25" spans="3:9" ht="12.75">
      <c r="C25" s="92" t="s">
        <v>253</v>
      </c>
      <c r="D25" s="92"/>
      <c r="E25" s="92"/>
      <c r="F25" s="92"/>
      <c r="G25" s="93">
        <v>8874000</v>
      </c>
      <c r="H25" s="93">
        <v>10506000</v>
      </c>
      <c r="I25" s="93">
        <v>1632000</v>
      </c>
    </row>
    <row r="26" spans="3:9" ht="12.75">
      <c r="C26" s="92" t="s">
        <v>607</v>
      </c>
      <c r="D26" s="92"/>
      <c r="E26" s="92"/>
      <c r="F26" s="92"/>
      <c r="G26" s="275"/>
      <c r="H26" s="275">
        <v>8187000</v>
      </c>
      <c r="I26" s="93">
        <v>8187000</v>
      </c>
    </row>
    <row r="27" spans="3:9" ht="12.75">
      <c r="C27" s="92" t="s">
        <v>437</v>
      </c>
      <c r="D27" s="92"/>
      <c r="E27" s="92"/>
      <c r="F27" s="92"/>
      <c r="G27" s="93">
        <v>3142980</v>
      </c>
      <c r="H27" s="93">
        <v>3142980</v>
      </c>
      <c r="I27" s="12">
        <v>0</v>
      </c>
    </row>
    <row r="28" spans="3:9" ht="12.75">
      <c r="C28" s="88" t="s">
        <v>254</v>
      </c>
      <c r="D28" s="88"/>
      <c r="E28" s="88"/>
      <c r="F28" s="88"/>
      <c r="G28" s="187">
        <v>28473</v>
      </c>
      <c r="H28" s="187">
        <v>28473</v>
      </c>
      <c r="I28" s="12"/>
    </row>
    <row r="29" spans="3:9" ht="12.75">
      <c r="C29" s="10" t="s">
        <v>255</v>
      </c>
      <c r="D29" s="10"/>
      <c r="E29" s="10"/>
      <c r="F29" s="10"/>
      <c r="G29" s="183">
        <f>SUM(G19:G28)</f>
        <v>88288353</v>
      </c>
      <c r="H29" s="183">
        <f>SUM(H19:H28)-353</f>
        <v>100445000</v>
      </c>
      <c r="I29" s="183">
        <f>SUM(I19:I28)</f>
        <v>12157000</v>
      </c>
    </row>
    <row r="30" spans="3:9" ht="12.75">
      <c r="C30" s="88" t="s">
        <v>256</v>
      </c>
      <c r="D30" s="88"/>
      <c r="E30" s="88"/>
      <c r="F30" s="88"/>
      <c r="G30" s="187">
        <v>3941000</v>
      </c>
      <c r="H30" s="187">
        <v>3941000</v>
      </c>
      <c r="I30" s="191"/>
    </row>
    <row r="31" spans="3:9" ht="12.75">
      <c r="C31" s="88" t="s">
        <v>257</v>
      </c>
      <c r="D31" s="88"/>
      <c r="E31" s="88"/>
      <c r="F31" s="88"/>
      <c r="G31" s="187">
        <v>14296000</v>
      </c>
      <c r="H31" s="187">
        <v>14296000</v>
      </c>
      <c r="I31" s="12"/>
    </row>
    <row r="32" spans="3:9" ht="12.75">
      <c r="C32" s="88" t="s">
        <v>258</v>
      </c>
      <c r="D32" s="88"/>
      <c r="E32" s="88"/>
      <c r="F32" s="88"/>
      <c r="G32" s="187">
        <v>11465000</v>
      </c>
      <c r="H32" s="187">
        <v>11465000</v>
      </c>
      <c r="I32" s="183"/>
    </row>
    <row r="33" spans="3:9" ht="12.75">
      <c r="C33" s="88" t="s">
        <v>617</v>
      </c>
      <c r="D33" s="88"/>
      <c r="E33" s="88"/>
      <c r="F33" s="88"/>
      <c r="G33" s="187">
        <v>4935000</v>
      </c>
      <c r="H33" s="187">
        <v>9161000</v>
      </c>
      <c r="I33" s="12">
        <v>4226000</v>
      </c>
    </row>
    <row r="34" spans="3:9" ht="12.75">
      <c r="C34" s="88" t="s">
        <v>259</v>
      </c>
      <c r="D34" s="88"/>
      <c r="E34" s="88"/>
      <c r="F34" s="88"/>
      <c r="G34" s="187">
        <v>1200000</v>
      </c>
      <c r="H34" s="187">
        <v>1200000</v>
      </c>
      <c r="I34" s="12"/>
    </row>
    <row r="35" spans="3:9" ht="12.75">
      <c r="C35" s="88" t="s">
        <v>260</v>
      </c>
      <c r="D35" s="88"/>
      <c r="E35" s="88"/>
      <c r="F35" s="88"/>
      <c r="G35" s="187">
        <v>9848000</v>
      </c>
      <c r="H35" s="187">
        <v>9848000</v>
      </c>
      <c r="I35" s="12"/>
    </row>
    <row r="36" spans="3:9" ht="12.75" hidden="1">
      <c r="C36" s="88"/>
      <c r="D36" s="88"/>
      <c r="E36" s="88"/>
      <c r="F36" s="88"/>
      <c r="G36" s="187"/>
      <c r="H36" s="187"/>
      <c r="I36" s="12"/>
    </row>
    <row r="37" spans="3:9" ht="12.75">
      <c r="C37" s="10" t="s">
        <v>261</v>
      </c>
      <c r="D37" s="10"/>
      <c r="E37" s="10"/>
      <c r="F37" s="10"/>
      <c r="G37" s="183">
        <f>SUM(G30:G36)</f>
        <v>45685000</v>
      </c>
      <c r="H37" s="183">
        <f>SUM(H30:H36)</f>
        <v>49911000</v>
      </c>
      <c r="I37" s="183">
        <f>SUM(I30:I36)</f>
        <v>4226000</v>
      </c>
    </row>
    <row r="38" spans="3:9" ht="12.75">
      <c r="C38" s="88" t="s">
        <v>262</v>
      </c>
      <c r="D38" s="88"/>
      <c r="E38" s="88"/>
      <c r="F38" s="88"/>
      <c r="G38" s="88"/>
      <c r="H38" s="88"/>
      <c r="I38" s="88"/>
    </row>
    <row r="39" spans="3:8" ht="12.75">
      <c r="C39" s="88" t="s">
        <v>485</v>
      </c>
      <c r="D39" s="88"/>
      <c r="E39" s="88"/>
      <c r="F39" s="88"/>
      <c r="G39" s="12">
        <v>11182600</v>
      </c>
      <c r="H39" s="187">
        <v>11182600</v>
      </c>
    </row>
    <row r="40" spans="3:8" ht="12.75">
      <c r="C40" s="88" t="s">
        <v>486</v>
      </c>
      <c r="D40" s="88"/>
      <c r="E40" s="88"/>
      <c r="F40" s="88"/>
      <c r="G40" s="12">
        <v>6387000</v>
      </c>
      <c r="H40" s="187">
        <v>6387000</v>
      </c>
    </row>
    <row r="41" spans="3:8" ht="12.75">
      <c r="C41" s="88" t="s">
        <v>487</v>
      </c>
      <c r="D41" s="88"/>
      <c r="E41" s="88"/>
      <c r="F41" s="88"/>
      <c r="G41" s="12">
        <v>1710500</v>
      </c>
      <c r="H41" s="187">
        <v>1710500</v>
      </c>
    </row>
    <row r="42" spans="3:8" ht="12.75">
      <c r="C42" s="88" t="s">
        <v>488</v>
      </c>
      <c r="D42" s="88"/>
      <c r="E42" s="88"/>
      <c r="F42" s="88"/>
      <c r="G42" s="12">
        <v>2398800</v>
      </c>
      <c r="H42" s="187">
        <v>2398800</v>
      </c>
    </row>
    <row r="43" spans="3:8" ht="12.75">
      <c r="C43" s="88" t="s">
        <v>489</v>
      </c>
      <c r="D43" s="88"/>
      <c r="E43" s="88"/>
      <c r="F43" s="88"/>
      <c r="G43" s="12">
        <v>6353100</v>
      </c>
      <c r="H43" s="187">
        <v>6353100</v>
      </c>
    </row>
    <row r="44" spans="3:8" ht="12.75">
      <c r="C44" s="88" t="s">
        <v>263</v>
      </c>
      <c r="D44" s="88"/>
      <c r="E44" s="88"/>
      <c r="F44" s="88"/>
      <c r="G44" s="12">
        <v>6691000</v>
      </c>
      <c r="H44" s="187">
        <v>6691000</v>
      </c>
    </row>
    <row r="45" spans="3:8" ht="11.25" customHeight="1">
      <c r="C45" s="88" t="s">
        <v>264</v>
      </c>
      <c r="D45" s="88"/>
      <c r="E45" s="88"/>
      <c r="F45" s="88"/>
      <c r="G45" s="187">
        <f>SUM(G39:G44)</f>
        <v>34723000</v>
      </c>
      <c r="H45" s="187">
        <f>SUM(H39:H44)</f>
        <v>34723000</v>
      </c>
    </row>
    <row r="46" spans="3:8" ht="12.75" hidden="1">
      <c r="C46" s="88"/>
      <c r="D46" s="88"/>
      <c r="E46" s="88"/>
      <c r="F46" s="88"/>
      <c r="G46" s="187"/>
      <c r="H46" s="88"/>
    </row>
    <row r="47" spans="3:9" ht="12.75">
      <c r="C47" s="88" t="s">
        <v>265</v>
      </c>
      <c r="D47" s="88"/>
      <c r="E47" s="88"/>
      <c r="F47" s="88"/>
      <c r="G47" s="187">
        <v>407000</v>
      </c>
      <c r="H47" s="187">
        <v>407000</v>
      </c>
      <c r="I47" s="12"/>
    </row>
    <row r="48" spans="3:9" ht="12.75">
      <c r="C48" s="88" t="s">
        <v>266</v>
      </c>
      <c r="D48" s="88"/>
      <c r="E48" s="88"/>
      <c r="F48" s="88"/>
      <c r="G48" s="187">
        <v>908000</v>
      </c>
      <c r="H48" s="187">
        <v>908000</v>
      </c>
      <c r="I48" s="12"/>
    </row>
    <row r="49" spans="3:9" ht="12.75">
      <c r="C49" s="88" t="s">
        <v>267</v>
      </c>
      <c r="D49" s="88"/>
      <c r="E49" s="88"/>
      <c r="F49" s="88"/>
      <c r="G49" s="187">
        <v>1106000</v>
      </c>
      <c r="H49" s="187">
        <v>1106000</v>
      </c>
      <c r="I49" s="12"/>
    </row>
    <row r="50" spans="3:9" ht="12.75">
      <c r="C50" s="88" t="s">
        <v>608</v>
      </c>
      <c r="D50" s="88"/>
      <c r="E50" s="88"/>
      <c r="F50" s="88"/>
      <c r="G50" s="187"/>
      <c r="H50" s="187">
        <v>1071000</v>
      </c>
      <c r="I50" s="12">
        <v>1071000</v>
      </c>
    </row>
    <row r="51" spans="3:9" ht="12.75">
      <c r="C51" s="88" t="s">
        <v>268</v>
      </c>
      <c r="D51" s="88"/>
      <c r="E51" s="88"/>
      <c r="F51" s="88"/>
      <c r="G51" s="187">
        <v>398000</v>
      </c>
      <c r="H51" s="187">
        <v>398000</v>
      </c>
      <c r="I51" s="12"/>
    </row>
    <row r="52" spans="3:9" ht="12.75">
      <c r="C52" s="88" t="s">
        <v>269</v>
      </c>
      <c r="D52" s="88"/>
      <c r="E52" s="88"/>
      <c r="F52" s="88"/>
      <c r="G52" s="187">
        <v>516000</v>
      </c>
      <c r="H52" s="187">
        <v>890000</v>
      </c>
      <c r="I52" s="12">
        <v>374000</v>
      </c>
    </row>
    <row r="53" spans="3:9" ht="12.75">
      <c r="C53" s="88" t="s">
        <v>47</v>
      </c>
      <c r="D53" s="10"/>
      <c r="E53" s="10"/>
      <c r="F53" s="10"/>
      <c r="G53" s="183">
        <f>SUM(G45:G52)</f>
        <v>38058000</v>
      </c>
      <c r="H53" s="183">
        <f>SUM(H45:H52)</f>
        <v>39503000</v>
      </c>
      <c r="I53" s="183">
        <f>SUM(I45:I52)</f>
        <v>1445000</v>
      </c>
    </row>
    <row r="54" spans="3:9" ht="12.75">
      <c r="C54" s="10" t="s">
        <v>270</v>
      </c>
      <c r="D54" s="88"/>
      <c r="E54" s="88"/>
      <c r="F54" s="88"/>
      <c r="G54" s="183">
        <f>(G18+G29+G37+G53)</f>
        <v>504131353</v>
      </c>
      <c r="H54" s="183">
        <f>(H18+H29+H37+H53)</f>
        <v>521959000</v>
      </c>
      <c r="I54" s="183">
        <f>(I18+I29+I37+I53)</f>
        <v>17828000</v>
      </c>
    </row>
    <row r="55" spans="3:9" ht="12.75">
      <c r="C55" s="88" t="s">
        <v>271</v>
      </c>
      <c r="D55" s="88"/>
      <c r="E55" s="88"/>
      <c r="F55" s="88"/>
      <c r="G55" s="187">
        <v>120000000</v>
      </c>
      <c r="H55" s="187">
        <v>120000000</v>
      </c>
      <c r="I55" s="188"/>
    </row>
    <row r="56" spans="3:9" ht="12.75">
      <c r="C56" s="88" t="s">
        <v>490</v>
      </c>
      <c r="D56" s="88"/>
      <c r="E56" s="88"/>
      <c r="F56" s="88"/>
      <c r="G56" s="187">
        <v>60000000</v>
      </c>
      <c r="H56" s="187">
        <v>65394000</v>
      </c>
      <c r="I56" s="188">
        <v>5394000</v>
      </c>
    </row>
    <row r="57" spans="3:9" ht="12.75" hidden="1">
      <c r="C57" s="88"/>
      <c r="D57" s="88"/>
      <c r="E57" s="88"/>
      <c r="F57" s="88"/>
      <c r="G57" s="187"/>
      <c r="H57" s="191"/>
      <c r="I57" s="188"/>
    </row>
    <row r="58" spans="3:9" ht="12.75">
      <c r="C58" s="10" t="s">
        <v>272</v>
      </c>
      <c r="D58" s="10"/>
      <c r="E58" s="10"/>
      <c r="F58" s="10"/>
      <c r="G58" s="67">
        <f>SUM(G55:G56)</f>
        <v>180000000</v>
      </c>
      <c r="H58" s="67">
        <f>SUM(H55:H57)</f>
        <v>185394000</v>
      </c>
      <c r="I58" s="189"/>
    </row>
    <row r="59" spans="3:9" ht="12.75">
      <c r="C59" s="146" t="s">
        <v>273</v>
      </c>
      <c r="D59" s="190"/>
      <c r="E59" s="190"/>
      <c r="F59" s="190"/>
      <c r="G59" s="97">
        <f>(G54+G58)</f>
        <v>684131353</v>
      </c>
      <c r="H59" s="97">
        <f>(H54+H58)</f>
        <v>707353000</v>
      </c>
      <c r="I59" s="97">
        <f>SUM(I54:I56)</f>
        <v>23222000</v>
      </c>
    </row>
    <row r="60" spans="3:9" ht="12.75">
      <c r="C60" s="88" t="s">
        <v>274</v>
      </c>
      <c r="D60" s="88"/>
      <c r="E60" s="88"/>
      <c r="F60" s="88"/>
      <c r="G60" s="187">
        <v>5000000</v>
      </c>
      <c r="H60" s="187">
        <v>5000000</v>
      </c>
      <c r="I60" s="12"/>
    </row>
    <row r="61" spans="3:9" ht="12.75">
      <c r="C61" s="88" t="s">
        <v>609</v>
      </c>
      <c r="D61" s="88"/>
      <c r="E61" s="88"/>
      <c r="F61" s="88"/>
      <c r="G61" s="187">
        <v>1000000</v>
      </c>
      <c r="H61" s="187">
        <v>1000000</v>
      </c>
      <c r="I61" s="12"/>
    </row>
    <row r="62" spans="3:9" ht="12.75">
      <c r="C62" s="88" t="s">
        <v>275</v>
      </c>
      <c r="D62" s="88"/>
      <c r="E62" s="88"/>
      <c r="F62" s="88"/>
      <c r="G62" s="187">
        <v>1000000</v>
      </c>
      <c r="H62" s="187">
        <v>1000000</v>
      </c>
      <c r="I62" s="12"/>
    </row>
    <row r="63" spans="3:9" ht="12.75">
      <c r="C63" s="88" t="s">
        <v>491</v>
      </c>
      <c r="D63" s="88"/>
      <c r="E63" s="88"/>
      <c r="F63" s="88"/>
      <c r="G63" s="187">
        <v>5500000</v>
      </c>
      <c r="H63" s="12">
        <v>5500000</v>
      </c>
      <c r="I63" s="12"/>
    </row>
    <row r="64" spans="3:9" ht="12.75">
      <c r="C64" s="88" t="s">
        <v>605</v>
      </c>
      <c r="H64" s="12">
        <v>2033000</v>
      </c>
      <c r="I64" s="12">
        <v>2033000</v>
      </c>
    </row>
    <row r="65" spans="3:9" ht="12.75">
      <c r="C65" s="10" t="s">
        <v>19</v>
      </c>
      <c r="D65" s="88"/>
      <c r="E65" s="88"/>
      <c r="F65" s="88"/>
      <c r="G65" s="183">
        <f>SUM(G60:G63)</f>
        <v>12500000</v>
      </c>
      <c r="H65" s="183">
        <f>SUM(H60:H64)</f>
        <v>14533000</v>
      </c>
      <c r="I65" s="67">
        <f>SUM(I60:I64)</f>
        <v>2033000</v>
      </c>
    </row>
    <row r="66" spans="3:9" ht="12.75">
      <c r="C66" s="269" t="s">
        <v>276</v>
      </c>
      <c r="D66" s="272"/>
      <c r="E66" s="272"/>
      <c r="F66" s="273"/>
      <c r="G66" s="273">
        <f>(G59+G65)</f>
        <v>696631353</v>
      </c>
      <c r="H66" s="273">
        <f>(H59+H65)</f>
        <v>721886000</v>
      </c>
      <c r="I66" s="273">
        <f>(I59+I65)</f>
        <v>25255000</v>
      </c>
    </row>
    <row r="68" spans="3:9" ht="12.75">
      <c r="C68" s="10" t="s">
        <v>131</v>
      </c>
      <c r="D68" s="88"/>
      <c r="E68" s="88"/>
      <c r="F68" s="88"/>
      <c r="G68" s="88"/>
      <c r="H68" s="88"/>
      <c r="I68" s="183">
        <v>3659000</v>
      </c>
    </row>
    <row r="71" spans="3:9" ht="12.75">
      <c r="C71" s="88"/>
      <c r="D71" s="88"/>
      <c r="E71" s="88"/>
      <c r="F71" s="88"/>
      <c r="G71" s="88"/>
      <c r="H71" s="88"/>
      <c r="I71" s="88"/>
    </row>
    <row r="72" spans="3:9" ht="12.75">
      <c r="C72" s="88"/>
      <c r="D72" s="88"/>
      <c r="E72" s="88"/>
      <c r="F72" s="88"/>
      <c r="G72" s="88"/>
      <c r="H72" s="88"/>
      <c r="I72" s="187"/>
    </row>
    <row r="73" spans="3:9" ht="15.75">
      <c r="C73" s="10"/>
      <c r="D73" s="88"/>
      <c r="E73" s="88"/>
      <c r="F73" s="88"/>
      <c r="G73" s="88"/>
      <c r="H73" s="187"/>
      <c r="I73" s="205"/>
    </row>
    <row r="74" spans="3:9" ht="12.75">
      <c r="C74" s="88"/>
      <c r="D74" s="88"/>
      <c r="E74" s="88"/>
      <c r="F74" s="88"/>
      <c r="G74" s="88"/>
      <c r="H74" s="187"/>
      <c r="I74" s="187"/>
    </row>
    <row r="75" spans="3:9" ht="12.75">
      <c r="C75" s="67"/>
      <c r="D75" s="67"/>
      <c r="E75" s="67"/>
      <c r="F75" s="67"/>
      <c r="G75" s="67"/>
      <c r="H75" s="67"/>
      <c r="I75" s="67"/>
    </row>
    <row r="76" spans="3:9" ht="12.75">
      <c r="C76" s="88"/>
      <c r="D76" s="88"/>
      <c r="E76" s="88"/>
      <c r="F76" s="88"/>
      <c r="G76" s="88"/>
      <c r="H76" s="88"/>
      <c r="I76" s="88"/>
    </row>
  </sheetData>
  <sheetProtection/>
  <mergeCells count="3">
    <mergeCell ref="C4:I4"/>
    <mergeCell ref="C3:I3"/>
    <mergeCell ref="G6:I6"/>
  </mergeCells>
  <printOptions/>
  <pageMargins left="0.75" right="0.75" top="1" bottom="1" header="0.5" footer="0.5"/>
  <pageSetup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3">
      <selection activeCell="H19" sqref="H19"/>
    </sheetView>
  </sheetViews>
  <sheetFormatPr defaultColWidth="9.00390625" defaultRowHeight="12.75"/>
  <cols>
    <col min="1" max="1" width="4.00390625" style="0" customWidth="1"/>
    <col min="2" max="2" width="12.625" style="0" customWidth="1"/>
    <col min="3" max="3" width="34.75390625" style="0" customWidth="1"/>
    <col min="4" max="4" width="18.875" style="0" customWidth="1"/>
    <col min="5" max="5" width="14.00390625" style="0" customWidth="1"/>
    <col min="6" max="6" width="15.875" style="0" customWidth="1"/>
  </cols>
  <sheetData>
    <row r="1" spans="1:7" ht="12.75">
      <c r="A1" s="23" t="s">
        <v>580</v>
      </c>
      <c r="G1" s="1" t="s">
        <v>32</v>
      </c>
    </row>
    <row r="2" spans="1:7" ht="12.75">
      <c r="A2" s="23" t="s">
        <v>2</v>
      </c>
      <c r="G2" s="1"/>
    </row>
    <row r="5" spans="1:7" ht="12.75">
      <c r="A5" s="279" t="s">
        <v>550</v>
      </c>
      <c r="B5" s="279"/>
      <c r="C5" s="279"/>
      <c r="D5" s="279"/>
      <c r="E5" s="279"/>
      <c r="F5" s="279"/>
      <c r="G5" s="279"/>
    </row>
    <row r="7" spans="1:6" ht="15.75">
      <c r="A7" s="280" t="s">
        <v>13</v>
      </c>
      <c r="B7" s="280"/>
      <c r="C7" s="280"/>
      <c r="D7" s="280"/>
      <c r="E7" s="280"/>
      <c r="F7" s="280"/>
    </row>
    <row r="9" ht="12.75">
      <c r="F9" s="1" t="s">
        <v>14</v>
      </c>
    </row>
    <row r="10" spans="1:6" ht="15.75">
      <c r="A10" s="22" t="s">
        <v>15</v>
      </c>
      <c r="B10" s="22"/>
      <c r="C10" s="22"/>
      <c r="D10" s="25">
        <v>100445000</v>
      </c>
      <c r="F10" s="26"/>
    </row>
    <row r="11" spans="1:6" ht="15.75">
      <c r="A11" s="22" t="s">
        <v>16</v>
      </c>
      <c r="B11" s="22"/>
      <c r="C11" s="22"/>
      <c r="D11" s="25">
        <v>332100000</v>
      </c>
      <c r="F11" s="26"/>
    </row>
    <row r="12" spans="1:6" ht="15.75">
      <c r="A12" s="22" t="s">
        <v>17</v>
      </c>
      <c r="B12" s="22"/>
      <c r="C12" s="22"/>
      <c r="D12" s="25">
        <v>49911000</v>
      </c>
      <c r="F12" s="26"/>
    </row>
    <row r="13" spans="1:6" ht="15.75">
      <c r="A13" s="22" t="s">
        <v>18</v>
      </c>
      <c r="B13" s="22"/>
      <c r="C13" s="22"/>
      <c r="D13" s="25">
        <v>39503000</v>
      </c>
      <c r="F13" s="26"/>
    </row>
    <row r="14" spans="1:6" ht="15.75">
      <c r="A14" s="22" t="s">
        <v>19</v>
      </c>
      <c r="B14" s="22"/>
      <c r="C14" s="22"/>
      <c r="D14" s="25">
        <v>14533000</v>
      </c>
      <c r="F14" s="26"/>
    </row>
    <row r="15" spans="1:6" ht="15.75">
      <c r="A15" s="22" t="s">
        <v>51</v>
      </c>
      <c r="B15" s="22"/>
      <c r="C15" s="22"/>
      <c r="D15" s="25">
        <v>185394000</v>
      </c>
      <c r="F15" s="26"/>
    </row>
    <row r="16" spans="1:6" ht="12.75">
      <c r="A16" s="67"/>
      <c r="B16" s="67"/>
      <c r="C16" s="67"/>
      <c r="D16" s="67"/>
      <c r="E16" s="175"/>
      <c r="F16" s="262"/>
    </row>
    <row r="17" spans="1:6" ht="15.75">
      <c r="A17" s="27" t="s">
        <v>20</v>
      </c>
      <c r="B17" s="27"/>
      <c r="C17" s="28"/>
      <c r="D17" s="29">
        <f>SUM(D10:D15)</f>
        <v>721886000</v>
      </c>
      <c r="E17" s="149"/>
      <c r="F17" s="149"/>
    </row>
    <row r="18" spans="1:6" ht="15.75">
      <c r="A18" s="22"/>
      <c r="B18" s="22"/>
      <c r="C18" s="22"/>
      <c r="D18" s="22"/>
      <c r="E18" s="25"/>
      <c r="F18" s="26"/>
    </row>
    <row r="19" spans="1:6" ht="15.75">
      <c r="A19" s="280" t="s">
        <v>21</v>
      </c>
      <c r="B19" s="280"/>
      <c r="C19" s="280"/>
      <c r="D19" s="280"/>
      <c r="E19" s="24"/>
      <c r="F19" s="24"/>
    </row>
    <row r="21" spans="1:6" ht="15.75">
      <c r="A21" s="277" t="s">
        <v>376</v>
      </c>
      <c r="B21" s="277"/>
      <c r="C21" s="277"/>
      <c r="D21" s="277"/>
      <c r="E21" s="25"/>
      <c r="F21" s="25"/>
    </row>
    <row r="22" spans="1:6" ht="15.75">
      <c r="A22" s="133"/>
      <c r="B22" s="133" t="s">
        <v>377</v>
      </c>
      <c r="C22" s="133" t="s">
        <v>378</v>
      </c>
      <c r="D22" s="134">
        <v>8725000</v>
      </c>
      <c r="E22" s="25"/>
      <c r="F22" s="25"/>
    </row>
    <row r="23" spans="1:6" ht="15.75" customHeight="1" hidden="1">
      <c r="A23" s="133"/>
      <c r="B23" s="133"/>
      <c r="C23" s="133"/>
      <c r="D23" s="134"/>
      <c r="E23" s="25"/>
      <c r="F23" s="25"/>
    </row>
    <row r="24" spans="1:6" ht="15.75" customHeight="1" hidden="1">
      <c r="A24" s="133"/>
      <c r="B24" s="133"/>
      <c r="C24" s="133"/>
      <c r="D24" s="134"/>
      <c r="E24" s="25"/>
      <c r="F24" s="25"/>
    </row>
    <row r="25" spans="1:6" ht="15.75">
      <c r="A25" s="133"/>
      <c r="B25" s="133" t="s">
        <v>553</v>
      </c>
      <c r="C25" s="133" t="s">
        <v>554</v>
      </c>
      <c r="D25" s="134">
        <v>2500000</v>
      </c>
      <c r="E25" s="25"/>
      <c r="F25" s="25"/>
    </row>
    <row r="26" spans="1:6" ht="15.75">
      <c r="A26" s="133"/>
      <c r="B26" s="133" t="s">
        <v>555</v>
      </c>
      <c r="C26" s="133" t="s">
        <v>556</v>
      </c>
      <c r="D26" s="134">
        <v>76416000</v>
      </c>
      <c r="E26" s="25"/>
      <c r="F26" s="25"/>
    </row>
    <row r="27" spans="1:6" ht="15.75">
      <c r="A27" s="133"/>
      <c r="B27" s="133" t="s">
        <v>379</v>
      </c>
      <c r="C27" s="133" t="s">
        <v>380</v>
      </c>
      <c r="D27" s="134">
        <v>21720000</v>
      </c>
      <c r="E27" s="25"/>
      <c r="F27" s="25"/>
    </row>
    <row r="28" spans="1:6" ht="15.75">
      <c r="A28" s="133"/>
      <c r="B28" s="133" t="s">
        <v>381</v>
      </c>
      <c r="C28" s="133" t="s">
        <v>382</v>
      </c>
      <c r="D28" s="134">
        <v>9250000</v>
      </c>
      <c r="E28" s="25"/>
      <c r="F28" s="25"/>
    </row>
    <row r="29" spans="1:6" ht="15.75">
      <c r="A29" s="133"/>
      <c r="B29" s="133" t="s">
        <v>383</v>
      </c>
      <c r="C29" s="133" t="s">
        <v>384</v>
      </c>
      <c r="D29" s="134">
        <v>8710000</v>
      </c>
      <c r="E29" s="25"/>
      <c r="F29" s="25"/>
    </row>
    <row r="30" spans="1:6" ht="15.75">
      <c r="A30" s="133"/>
      <c r="B30" s="133" t="s">
        <v>385</v>
      </c>
      <c r="C30" s="133" t="s">
        <v>23</v>
      </c>
      <c r="D30" s="134">
        <v>7550000</v>
      </c>
      <c r="E30" s="25"/>
      <c r="F30" s="25"/>
    </row>
    <row r="31" spans="1:6" ht="15.75">
      <c r="A31" s="133"/>
      <c r="B31" s="133" t="s">
        <v>386</v>
      </c>
      <c r="C31" s="133" t="s">
        <v>387</v>
      </c>
      <c r="D31" s="134">
        <v>420000</v>
      </c>
      <c r="E31" s="25"/>
      <c r="F31" s="25"/>
    </row>
    <row r="32" spans="2:6" ht="15.75">
      <c r="B32" s="133" t="s">
        <v>388</v>
      </c>
      <c r="C32" s="133" t="s">
        <v>389</v>
      </c>
      <c r="D32" s="134">
        <v>1538000</v>
      </c>
      <c r="E32" s="25"/>
      <c r="F32" s="25"/>
    </row>
    <row r="33" spans="2:6" ht="15.75">
      <c r="B33" s="133" t="s">
        <v>390</v>
      </c>
      <c r="C33" s="133" t="s">
        <v>115</v>
      </c>
      <c r="D33" s="134">
        <v>22463000</v>
      </c>
      <c r="E33" s="25"/>
      <c r="F33" s="25"/>
    </row>
    <row r="34" spans="2:6" ht="15.75">
      <c r="B34" s="133" t="s">
        <v>391</v>
      </c>
      <c r="C34" s="133" t="s">
        <v>25</v>
      </c>
      <c r="D34" s="134">
        <v>3386000</v>
      </c>
      <c r="E34" s="25"/>
      <c r="F34" s="25"/>
    </row>
    <row r="35" spans="2:6" ht="15.75">
      <c r="B35" s="133" t="s">
        <v>392</v>
      </c>
      <c r="C35" s="133" t="s">
        <v>393</v>
      </c>
      <c r="D35" s="134">
        <v>2293000</v>
      </c>
      <c r="E35" s="25"/>
      <c r="F35" s="25"/>
    </row>
    <row r="36" spans="2:6" ht="15.75">
      <c r="B36" s="133" t="s">
        <v>448</v>
      </c>
      <c r="C36" s="133" t="s">
        <v>449</v>
      </c>
      <c r="D36" s="134">
        <v>20896000</v>
      </c>
      <c r="E36" s="25"/>
      <c r="F36" s="25"/>
    </row>
    <row r="37" spans="2:5" ht="15.75">
      <c r="B37" s="133" t="s">
        <v>394</v>
      </c>
      <c r="C37" s="133" t="s">
        <v>395</v>
      </c>
      <c r="D37" s="134">
        <v>1000000</v>
      </c>
      <c r="E37" s="25"/>
    </row>
    <row r="38" spans="2:5" ht="15.75">
      <c r="B38" s="133" t="s">
        <v>396</v>
      </c>
      <c r="C38" s="133" t="s">
        <v>447</v>
      </c>
      <c r="D38" s="134">
        <v>1697000</v>
      </c>
      <c r="E38" s="25"/>
    </row>
    <row r="39" spans="2:6" ht="15.75">
      <c r="B39" s="133" t="s">
        <v>397</v>
      </c>
      <c r="C39" s="133" t="s">
        <v>551</v>
      </c>
      <c r="D39" s="134">
        <v>9918000</v>
      </c>
      <c r="E39" s="25"/>
      <c r="F39" s="25"/>
    </row>
    <row r="40" spans="2:6" ht="15.75">
      <c r="B40" s="133" t="s">
        <v>399</v>
      </c>
      <c r="C40" s="133" t="s">
        <v>325</v>
      </c>
      <c r="D40" s="134">
        <v>100000</v>
      </c>
      <c r="E40" s="25"/>
      <c r="F40" s="25"/>
    </row>
    <row r="41" spans="2:5" ht="15.75">
      <c r="B41" s="133" t="s">
        <v>400</v>
      </c>
      <c r="C41" s="133" t="s">
        <v>401</v>
      </c>
      <c r="D41" s="134">
        <v>1800000</v>
      </c>
      <c r="E41" s="25"/>
    </row>
    <row r="42" spans="2:6" ht="15.75">
      <c r="B42" s="133" t="s">
        <v>402</v>
      </c>
      <c r="C42" s="133" t="s">
        <v>403</v>
      </c>
      <c r="D42" s="134">
        <v>625000</v>
      </c>
      <c r="E42" s="25"/>
      <c r="F42" s="25"/>
    </row>
    <row r="43" spans="2:5" ht="15.75">
      <c r="B43" s="133" t="s">
        <v>404</v>
      </c>
      <c r="C43" s="133" t="s">
        <v>328</v>
      </c>
      <c r="D43" s="134">
        <v>2500000</v>
      </c>
      <c r="E43" s="25"/>
    </row>
    <row r="44" spans="2:5" ht="15.75">
      <c r="B44" s="133" t="s">
        <v>405</v>
      </c>
      <c r="C44" s="133" t="s">
        <v>329</v>
      </c>
      <c r="D44" s="134">
        <v>250000</v>
      </c>
      <c r="E44" s="25"/>
    </row>
    <row r="45" spans="2:6" ht="15.75">
      <c r="B45" s="185" t="s">
        <v>406</v>
      </c>
      <c r="C45" s="133" t="s">
        <v>552</v>
      </c>
      <c r="D45" s="134">
        <v>2000000</v>
      </c>
      <c r="E45" s="149"/>
      <c r="F45" s="149"/>
    </row>
    <row r="46" spans="2:4" ht="15.75">
      <c r="B46" s="133" t="s">
        <v>408</v>
      </c>
      <c r="C46" s="133" t="s">
        <v>409</v>
      </c>
      <c r="D46" s="134">
        <v>6664000</v>
      </c>
    </row>
    <row r="47" spans="2:6" ht="15.75">
      <c r="B47" s="133" t="s">
        <v>385</v>
      </c>
      <c r="C47" s="133" t="s">
        <v>132</v>
      </c>
      <c r="D47" s="134">
        <v>23493000</v>
      </c>
      <c r="E47" s="10"/>
      <c r="F47" s="67"/>
    </row>
    <row r="48" spans="2:4" ht="15.75">
      <c r="B48" s="133" t="s">
        <v>458</v>
      </c>
      <c r="C48" s="133" t="s">
        <v>133</v>
      </c>
      <c r="D48" s="134">
        <v>5900000</v>
      </c>
    </row>
    <row r="49" spans="2:4" ht="15.75">
      <c r="B49" s="133" t="s">
        <v>410</v>
      </c>
      <c r="C49" s="133" t="s">
        <v>10</v>
      </c>
      <c r="D49" s="134">
        <v>9848000</v>
      </c>
    </row>
    <row r="50" spans="2:4" ht="15.75">
      <c r="B50" s="133" t="s">
        <v>459</v>
      </c>
      <c r="C50" s="133" t="s">
        <v>460</v>
      </c>
      <c r="D50" s="134">
        <v>67370000</v>
      </c>
    </row>
    <row r="51" spans="2:4" ht="15.75">
      <c r="B51" s="133" t="s">
        <v>557</v>
      </c>
      <c r="C51" s="133" t="s">
        <v>558</v>
      </c>
      <c r="D51" s="134">
        <v>122175000</v>
      </c>
    </row>
    <row r="52" spans="2:4" ht="15.75">
      <c r="B52" s="133" t="s">
        <v>411</v>
      </c>
      <c r="C52" s="133" t="s">
        <v>8</v>
      </c>
      <c r="D52" s="134">
        <v>66771000</v>
      </c>
    </row>
    <row r="53" spans="2:6" ht="15.75">
      <c r="B53" s="133" t="s">
        <v>412</v>
      </c>
      <c r="C53" s="133" t="s">
        <v>413</v>
      </c>
      <c r="D53" s="134">
        <v>1890000</v>
      </c>
      <c r="F53" s="25"/>
    </row>
    <row r="54" spans="2:6" ht="15.75">
      <c r="B54" s="133" t="s">
        <v>414</v>
      </c>
      <c r="C54" s="133" t="s">
        <v>415</v>
      </c>
      <c r="D54" s="134">
        <v>1650000</v>
      </c>
      <c r="E54" s="25"/>
      <c r="F54" s="25"/>
    </row>
    <row r="55" spans="2:6" ht="15.75">
      <c r="B55" s="133"/>
      <c r="C55" s="133"/>
      <c r="D55" s="134"/>
      <c r="F55" s="25"/>
    </row>
    <row r="56" spans="2:6" ht="15.75">
      <c r="B56" s="133"/>
      <c r="C56" s="133"/>
      <c r="D56" s="134"/>
      <c r="E56" s="25"/>
      <c r="F56" s="25"/>
    </row>
    <row r="57" spans="1:6" ht="15.75">
      <c r="A57" s="135" t="s">
        <v>559</v>
      </c>
      <c r="B57" s="135"/>
      <c r="C57" s="135"/>
      <c r="D57" s="186">
        <f>SUM(D22:D54)</f>
        <v>511518000</v>
      </c>
      <c r="F57" s="25"/>
    </row>
    <row r="58" spans="2:6" ht="15.75">
      <c r="B58" s="133"/>
      <c r="C58" s="133"/>
      <c r="D58" s="134"/>
      <c r="E58" s="25"/>
      <c r="F58" s="25"/>
    </row>
    <row r="59" spans="1:6" ht="15.75">
      <c r="A59" s="133" t="s">
        <v>416</v>
      </c>
      <c r="B59" s="133"/>
      <c r="C59" s="133"/>
      <c r="D59" s="134"/>
      <c r="F59" s="25"/>
    </row>
    <row r="60" spans="1:6" ht="15.75">
      <c r="A60" s="133"/>
      <c r="B60" s="133" t="s">
        <v>417</v>
      </c>
      <c r="C60" s="133" t="s">
        <v>418</v>
      </c>
      <c r="D60" s="134">
        <v>9467000</v>
      </c>
      <c r="E60" s="25"/>
      <c r="F60" s="25"/>
    </row>
    <row r="61" spans="1:6" ht="15.75">
      <c r="A61" s="133"/>
      <c r="B61" s="133" t="s">
        <v>419</v>
      </c>
      <c r="C61" s="133" t="s">
        <v>474</v>
      </c>
      <c r="D61" s="134">
        <v>128667000</v>
      </c>
      <c r="F61" s="25"/>
    </row>
    <row r="62" spans="1:6" ht="15.75">
      <c r="A62" s="192"/>
      <c r="B62" s="192"/>
      <c r="C62" s="192"/>
      <c r="D62" s="193"/>
      <c r="E62" s="25"/>
      <c r="F62" s="25"/>
    </row>
    <row r="63" spans="1:6" ht="15.75">
      <c r="A63" s="135" t="s">
        <v>374</v>
      </c>
      <c r="B63" s="135"/>
      <c r="C63" s="135"/>
      <c r="D63" s="186">
        <f>SUM(D60:D61)</f>
        <v>138134000</v>
      </c>
      <c r="F63" s="25"/>
    </row>
    <row r="64" spans="1:6" ht="15.75">
      <c r="A64" s="133"/>
      <c r="B64" s="133"/>
      <c r="C64" s="133"/>
      <c r="D64" s="134"/>
      <c r="E64" s="25"/>
      <c r="F64" s="25"/>
    </row>
    <row r="65" spans="1:6" ht="15.75">
      <c r="A65" s="135" t="s">
        <v>420</v>
      </c>
      <c r="B65" s="135"/>
      <c r="C65" s="135"/>
      <c r="D65" s="186">
        <v>72234000</v>
      </c>
      <c r="F65" s="25"/>
    </row>
    <row r="66" spans="1:6" ht="15.75">
      <c r="A66" s="133"/>
      <c r="B66" s="133"/>
      <c r="C66" s="133"/>
      <c r="D66" s="134"/>
      <c r="E66" s="25"/>
      <c r="F66" s="25"/>
    </row>
    <row r="67" spans="1:6" ht="15.75">
      <c r="A67" s="135" t="s">
        <v>421</v>
      </c>
      <c r="B67" s="135"/>
      <c r="C67" s="135"/>
      <c r="D67" s="137">
        <f>(D57+D63+D65)</f>
        <v>721886000</v>
      </c>
      <c r="F67" s="25"/>
    </row>
    <row r="68" spans="1:6" ht="15.75">
      <c r="A68" s="133" t="s">
        <v>497</v>
      </c>
      <c r="B68" s="133"/>
      <c r="C68" s="133"/>
      <c r="D68" s="134"/>
      <c r="E68" s="25"/>
      <c r="F68" s="25"/>
    </row>
    <row r="69" spans="4:6" ht="15.75">
      <c r="D69" s="201">
        <f>SUM(D67:D68)</f>
        <v>721886000</v>
      </c>
      <c r="F69" s="25"/>
    </row>
    <row r="70" spans="5:6" ht="15.75">
      <c r="E70" s="25"/>
      <c r="F70" s="25"/>
    </row>
    <row r="71" ht="15.75">
      <c r="F71" s="25"/>
    </row>
    <row r="72" spans="5:6" ht="15.75">
      <c r="E72" s="25"/>
      <c r="F72" s="25"/>
    </row>
    <row r="74" spans="5:6" ht="15.75">
      <c r="E74" s="25"/>
      <c r="F74" s="25"/>
    </row>
    <row r="75" spans="5:6" ht="15.75">
      <c r="E75" s="25"/>
      <c r="F75" s="25"/>
    </row>
    <row r="76" ht="15.75">
      <c r="F76" s="25"/>
    </row>
    <row r="77" ht="15.75">
      <c r="F77" s="25"/>
    </row>
    <row r="78" spans="1:6" ht="15.75">
      <c r="A78" s="22"/>
      <c r="B78" s="22"/>
      <c r="C78" s="22"/>
      <c r="D78" s="22"/>
      <c r="E78" s="25"/>
      <c r="F78" s="25"/>
    </row>
    <row r="79" spans="1:6" ht="15.75">
      <c r="A79" s="22"/>
      <c r="B79" s="22"/>
      <c r="C79" s="22"/>
      <c r="D79" s="22"/>
      <c r="E79" s="25"/>
      <c r="F79" s="25"/>
    </row>
    <row r="80" spans="2:6" ht="15.75">
      <c r="B80" s="22"/>
      <c r="C80" s="22"/>
      <c r="D80" s="22"/>
      <c r="F80" s="25"/>
    </row>
  </sheetData>
  <sheetProtection/>
  <mergeCells count="4">
    <mergeCell ref="A5:G5"/>
    <mergeCell ref="A7:F7"/>
    <mergeCell ref="A21:D21"/>
    <mergeCell ref="A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23" sqref="H23"/>
    </sheetView>
  </sheetViews>
  <sheetFormatPr defaultColWidth="9.00390625" defaultRowHeight="12.75"/>
  <cols>
    <col min="2" max="2" width="46.125" style="0" customWidth="1"/>
    <col min="5" max="5" width="20.75390625" style="0" customWidth="1"/>
  </cols>
  <sheetData>
    <row r="1" spans="1:5" ht="12.75">
      <c r="A1" s="279" t="s">
        <v>639</v>
      </c>
      <c r="B1" s="279"/>
      <c r="C1" s="279"/>
      <c r="D1" s="279"/>
      <c r="E1" s="279"/>
    </row>
    <row r="2" spans="1:5" ht="12.75">
      <c r="A2" s="279" t="s">
        <v>565</v>
      </c>
      <c r="B2" s="279"/>
      <c r="C2" s="279"/>
      <c r="D2" s="279"/>
      <c r="E2" s="279"/>
    </row>
    <row r="3" spans="1:5" ht="12.75">
      <c r="A3" s="11"/>
      <c r="B3" s="11"/>
      <c r="C3" s="11"/>
      <c r="D3" s="11"/>
      <c r="E3" s="11"/>
    </row>
    <row r="4" spans="1:5" ht="12.75">
      <c r="A4" s="11"/>
      <c r="B4" s="11"/>
      <c r="C4" s="11"/>
      <c r="D4" s="11"/>
      <c r="E4" s="132" t="s">
        <v>242</v>
      </c>
    </row>
    <row r="6" ht="12.75">
      <c r="E6" s="1" t="s">
        <v>198</v>
      </c>
    </row>
    <row r="7" spans="1:5" ht="12.75">
      <c r="A7" s="299">
        <v>2013</v>
      </c>
      <c r="B7" s="336"/>
      <c r="C7" s="336"/>
      <c r="D7" s="336"/>
      <c r="E7" s="336"/>
    </row>
    <row r="8" spans="1:5" ht="12.75">
      <c r="A8" s="14" t="s">
        <v>199</v>
      </c>
      <c r="B8" s="14"/>
      <c r="C8" s="113" t="s">
        <v>200</v>
      </c>
      <c r="D8" s="113" t="s">
        <v>201</v>
      </c>
      <c r="E8" s="113" t="s">
        <v>0</v>
      </c>
    </row>
    <row r="9" spans="1:5" ht="12.75">
      <c r="A9" s="5" t="s">
        <v>527</v>
      </c>
      <c r="B9" s="5"/>
      <c r="C9" s="5"/>
      <c r="D9" s="5"/>
      <c r="E9" s="6">
        <v>7443900</v>
      </c>
    </row>
    <row r="10" spans="1:5" ht="12.75">
      <c r="A10" s="14" t="s">
        <v>0</v>
      </c>
      <c r="B10" s="14"/>
      <c r="C10" s="14"/>
      <c r="D10" s="14"/>
      <c r="E10" s="13">
        <f>SUM(E9:E11)</f>
        <v>7443900</v>
      </c>
    </row>
    <row r="11" spans="1:5" ht="12.75">
      <c r="A11" s="5" t="s">
        <v>528</v>
      </c>
      <c r="B11" s="5"/>
      <c r="C11" s="5"/>
      <c r="D11" s="5"/>
      <c r="E11" s="6"/>
    </row>
    <row r="12" spans="1:5" ht="12.75">
      <c r="A12" s="5" t="s">
        <v>529</v>
      </c>
      <c r="B12" s="5"/>
      <c r="C12" s="5"/>
      <c r="D12" s="5"/>
      <c r="E12" s="6">
        <v>44368000</v>
      </c>
    </row>
    <row r="13" spans="1:5" ht="12.75">
      <c r="A13" s="5" t="s">
        <v>530</v>
      </c>
      <c r="B13" s="5"/>
      <c r="C13" s="5"/>
      <c r="D13" s="5"/>
      <c r="E13" s="6">
        <v>14688000</v>
      </c>
    </row>
    <row r="14" spans="1:5" ht="12.75">
      <c r="A14" s="5" t="s">
        <v>531</v>
      </c>
      <c r="B14" s="5"/>
      <c r="C14" s="5"/>
      <c r="D14" s="5"/>
      <c r="E14" s="6">
        <v>9324000</v>
      </c>
    </row>
    <row r="15" spans="1:5" ht="12.75">
      <c r="A15" s="14" t="s">
        <v>202</v>
      </c>
      <c r="B15" s="14"/>
      <c r="C15" s="14"/>
      <c r="D15" s="14"/>
      <c r="E15" s="13">
        <f>SUM(E12:E14)</f>
        <v>68380000</v>
      </c>
    </row>
    <row r="16" spans="1:5" ht="12.75">
      <c r="A16" s="5" t="s">
        <v>532</v>
      </c>
      <c r="B16" s="5"/>
      <c r="C16" s="5"/>
      <c r="D16" s="5"/>
      <c r="E16" s="6">
        <v>10506000</v>
      </c>
    </row>
    <row r="17" spans="1:5" ht="12.75">
      <c r="A17" s="14" t="s">
        <v>533</v>
      </c>
      <c r="B17" s="14"/>
      <c r="C17" s="14"/>
      <c r="D17" s="14"/>
      <c r="E17" s="13">
        <f>SUM(E15:E16)</f>
        <v>78886000</v>
      </c>
    </row>
    <row r="18" spans="1:5" ht="12.75">
      <c r="A18" s="5" t="s">
        <v>534</v>
      </c>
      <c r="B18" s="5"/>
      <c r="C18" s="5"/>
      <c r="D18" s="5"/>
      <c r="E18" s="6">
        <v>2757000</v>
      </c>
    </row>
    <row r="19" spans="1:5" ht="12.75" hidden="1">
      <c r="A19" s="5"/>
      <c r="B19" s="5"/>
      <c r="C19" s="5"/>
      <c r="D19" s="5"/>
      <c r="E19" s="6"/>
    </row>
    <row r="20" spans="1:5" ht="12.75" hidden="1">
      <c r="A20" s="5"/>
      <c r="B20" s="5"/>
      <c r="C20" s="5"/>
      <c r="D20" s="5"/>
      <c r="E20" s="6"/>
    </row>
    <row r="21" spans="1:5" ht="12.75" hidden="1">
      <c r="A21" s="14"/>
      <c r="B21" s="14"/>
      <c r="C21" s="14"/>
      <c r="D21" s="14"/>
      <c r="E21" s="13"/>
    </row>
    <row r="22" spans="1:5" ht="12.75" hidden="1">
      <c r="A22" s="14" t="s">
        <v>203</v>
      </c>
      <c r="B22" s="14"/>
      <c r="C22" s="14"/>
      <c r="D22" s="14"/>
      <c r="E22" s="114">
        <f>(E10+E15+E21)</f>
        <v>73485900</v>
      </c>
    </row>
    <row r="23" spans="1:5" ht="12.75">
      <c r="A23" s="5" t="s">
        <v>535</v>
      </c>
      <c r="B23" s="5"/>
      <c r="C23" s="5"/>
      <c r="D23" s="5"/>
      <c r="E23" s="6">
        <v>3142980</v>
      </c>
    </row>
    <row r="24" spans="1:5" ht="12.75" hidden="1">
      <c r="A24" s="5"/>
      <c r="B24" s="5"/>
      <c r="C24" s="5"/>
      <c r="D24" s="5"/>
      <c r="E24" s="6"/>
    </row>
    <row r="25" spans="1:5" ht="12.75" hidden="1">
      <c r="A25" s="5"/>
      <c r="B25" s="5"/>
      <c r="C25" s="5"/>
      <c r="D25" s="5"/>
      <c r="E25" s="6"/>
    </row>
    <row r="26" spans="1:5" ht="12.75" hidden="1">
      <c r="A26" s="5"/>
      <c r="B26" s="5"/>
      <c r="C26" s="5"/>
      <c r="D26" s="5"/>
      <c r="E26" s="6"/>
    </row>
    <row r="27" spans="1:5" ht="12.75" hidden="1">
      <c r="A27" s="5"/>
      <c r="B27" s="5"/>
      <c r="C27" s="5"/>
      <c r="D27" s="5"/>
      <c r="E27" s="6"/>
    </row>
    <row r="28" spans="1:5" ht="12.75" hidden="1">
      <c r="A28" s="5"/>
      <c r="B28" s="5"/>
      <c r="C28" s="5"/>
      <c r="D28" s="5"/>
      <c r="E28" s="6"/>
    </row>
    <row r="29" spans="1:5" ht="12.75" hidden="1">
      <c r="A29" s="5"/>
      <c r="B29" s="5"/>
      <c r="C29" s="5"/>
      <c r="D29" s="5"/>
      <c r="E29" s="6"/>
    </row>
    <row r="30" spans="1:5" ht="12.75" hidden="1">
      <c r="A30" s="5"/>
      <c r="B30" s="5"/>
      <c r="C30" s="5"/>
      <c r="D30" s="5"/>
      <c r="E30" s="6"/>
    </row>
    <row r="31" spans="1:5" ht="12.75" hidden="1">
      <c r="A31" s="5"/>
      <c r="B31" s="5"/>
      <c r="C31" s="5"/>
      <c r="D31" s="5"/>
      <c r="E31" s="6"/>
    </row>
    <row r="32" spans="1:5" ht="12.75" hidden="1">
      <c r="A32" s="5"/>
      <c r="B32" s="5"/>
      <c r="C32" s="5"/>
      <c r="D32" s="5"/>
      <c r="E32" s="6"/>
    </row>
    <row r="33" spans="1:5" ht="12.75" hidden="1">
      <c r="A33" s="5"/>
      <c r="B33" s="5"/>
      <c r="C33" s="5"/>
      <c r="D33" s="5"/>
      <c r="E33" s="6"/>
    </row>
    <row r="34" spans="1:5" ht="12.75" hidden="1">
      <c r="A34" s="5"/>
      <c r="B34" s="5"/>
      <c r="C34" s="5"/>
      <c r="D34" s="5"/>
      <c r="E34" s="6"/>
    </row>
    <row r="35" spans="1:5" ht="12.75">
      <c r="A35" s="5" t="s">
        <v>536</v>
      </c>
      <c r="B35" s="5"/>
      <c r="C35" s="5"/>
      <c r="D35" s="5"/>
      <c r="E35" s="6">
        <v>28473</v>
      </c>
    </row>
  </sheetData>
  <sheetProtection/>
  <mergeCells count="3">
    <mergeCell ref="A1:E1"/>
    <mergeCell ref="A2:E2"/>
    <mergeCell ref="A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6">
      <selection activeCell="H2" sqref="H2"/>
    </sheetView>
  </sheetViews>
  <sheetFormatPr defaultColWidth="9.00390625" defaultRowHeight="12.75"/>
  <cols>
    <col min="1" max="1" width="27.625" style="0" customWidth="1"/>
    <col min="2" max="2" width="1.00390625" style="0" hidden="1" customWidth="1"/>
    <col min="3" max="5" width="9.125" style="0" hidden="1" customWidth="1"/>
    <col min="6" max="6" width="12.75390625" style="0" customWidth="1"/>
    <col min="7" max="7" width="12.375" style="0" customWidth="1"/>
    <col min="8" max="8" width="12.00390625" style="0" customWidth="1"/>
    <col min="9" max="9" width="13.625" style="0" customWidth="1"/>
    <col min="10" max="10" width="15.125" style="0" customWidth="1"/>
    <col min="11" max="11" width="17.125" style="0" customWidth="1"/>
    <col min="12" max="12" width="31.25390625" style="0" customWidth="1"/>
    <col min="13" max="13" width="13.375" style="0" customWidth="1"/>
  </cols>
  <sheetData>
    <row r="1" spans="1:13" ht="12.75">
      <c r="A1" s="23" t="s">
        <v>640</v>
      </c>
      <c r="H1" s="1"/>
      <c r="L1" s="1"/>
      <c r="M1" s="1" t="s">
        <v>241</v>
      </c>
    </row>
    <row r="2" ht="12.75">
      <c r="A2" s="10"/>
    </row>
    <row r="3" ht="12.75">
      <c r="A3" s="23" t="s">
        <v>204</v>
      </c>
    </row>
    <row r="5" spans="1:13" ht="12.75">
      <c r="A5" s="281" t="s">
        <v>537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</row>
    <row r="7" spans="1:10" ht="12.75">
      <c r="A7" s="130"/>
      <c r="B7" s="130"/>
      <c r="C7" s="130"/>
      <c r="D7" s="130"/>
      <c r="E7" s="130"/>
      <c r="F7" s="130"/>
      <c r="G7" s="130"/>
      <c r="H7" s="130"/>
      <c r="I7" s="130"/>
      <c r="J7" s="130"/>
    </row>
    <row r="10" spans="1:11" ht="12.75">
      <c r="A10" s="220" t="s">
        <v>205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</row>
    <row r="11" spans="1:13" ht="12.75">
      <c r="A11" s="222" t="s">
        <v>206</v>
      </c>
      <c r="B11" s="239"/>
      <c r="C11" s="237"/>
      <c r="D11" s="237"/>
      <c r="E11" s="236"/>
      <c r="F11" s="222">
        <v>2007</v>
      </c>
      <c r="G11" s="222">
        <v>2008</v>
      </c>
      <c r="H11" s="222">
        <v>2009</v>
      </c>
      <c r="I11" s="222">
        <v>2010</v>
      </c>
      <c r="J11" s="222">
        <v>2011</v>
      </c>
      <c r="K11" s="222">
        <v>2012</v>
      </c>
      <c r="L11" s="235">
        <v>2013</v>
      </c>
      <c r="M11" s="242"/>
    </row>
    <row r="12" spans="1:13" ht="12.75">
      <c r="A12" s="240"/>
      <c r="B12" s="107"/>
      <c r="C12" s="238"/>
      <c r="D12" s="238"/>
      <c r="E12" s="108"/>
      <c r="F12" s="240"/>
      <c r="G12" s="240"/>
      <c r="H12" s="240"/>
      <c r="I12" s="240"/>
      <c r="J12" s="240"/>
      <c r="K12" s="240"/>
      <c r="L12" s="241"/>
      <c r="M12" s="243"/>
    </row>
    <row r="13" spans="1:13" ht="12.75">
      <c r="A13" s="9" t="s">
        <v>207</v>
      </c>
      <c r="B13" s="107"/>
      <c r="C13" s="108"/>
      <c r="D13" s="3"/>
      <c r="E13" s="3"/>
      <c r="F13" s="116"/>
      <c r="G13" s="112"/>
      <c r="H13" s="115"/>
      <c r="I13" s="115"/>
      <c r="J13" s="117">
        <v>2765</v>
      </c>
      <c r="K13" s="117">
        <v>2740</v>
      </c>
      <c r="L13" s="234">
        <v>2757</v>
      </c>
      <c r="M13" s="219"/>
    </row>
    <row r="14" spans="1:13" ht="12.75" customHeight="1">
      <c r="A14" s="5" t="s">
        <v>208</v>
      </c>
      <c r="B14" s="5"/>
      <c r="C14" s="5"/>
      <c r="D14" s="5"/>
      <c r="E14" s="5"/>
      <c r="F14" s="118">
        <v>3757740</v>
      </c>
      <c r="G14" s="118">
        <v>3908190</v>
      </c>
      <c r="H14" s="37">
        <v>2931061</v>
      </c>
      <c r="I14" s="119">
        <v>5389296</v>
      </c>
      <c r="J14" s="30">
        <v>7656285</v>
      </c>
      <c r="K14" s="6">
        <v>11162760</v>
      </c>
      <c r="L14" s="244" t="s">
        <v>538</v>
      </c>
      <c r="M14" s="217">
        <v>33663000</v>
      </c>
    </row>
    <row r="15" spans="1:13" ht="12.75">
      <c r="A15" s="5" t="s">
        <v>209</v>
      </c>
      <c r="B15" s="5"/>
      <c r="C15" s="5"/>
      <c r="D15" s="5"/>
      <c r="E15" s="5"/>
      <c r="F15" s="118">
        <v>30400</v>
      </c>
      <c r="G15" s="118">
        <v>34200</v>
      </c>
      <c r="H15" s="37">
        <v>27792</v>
      </c>
      <c r="I15" s="119">
        <v>23508</v>
      </c>
      <c r="J15" s="30">
        <v>23508</v>
      </c>
      <c r="K15" s="6">
        <v>20896</v>
      </c>
      <c r="L15" s="245"/>
      <c r="M15" s="218"/>
    </row>
    <row r="16" spans="1:13" ht="12.75" customHeight="1">
      <c r="A16" s="5" t="s">
        <v>210</v>
      </c>
      <c r="B16" s="5"/>
      <c r="C16" s="5"/>
      <c r="D16" s="5"/>
      <c r="E16" s="5"/>
      <c r="F16" s="118">
        <v>136150</v>
      </c>
      <c r="G16" s="118"/>
      <c r="H16" s="37"/>
      <c r="I16" s="30"/>
      <c r="J16" s="30"/>
      <c r="K16" s="6"/>
      <c r="L16" s="244" t="s">
        <v>539</v>
      </c>
      <c r="M16" s="246">
        <v>11569246</v>
      </c>
    </row>
    <row r="17" spans="1:13" ht="12.75">
      <c r="A17" s="5" t="s">
        <v>211</v>
      </c>
      <c r="B17" s="5"/>
      <c r="C17" s="5"/>
      <c r="D17" s="5"/>
      <c r="E17" s="5"/>
      <c r="F17" s="118">
        <v>10886554</v>
      </c>
      <c r="G17" s="118">
        <v>13650105</v>
      </c>
      <c r="H17" s="37">
        <v>13304854</v>
      </c>
      <c r="I17" s="119">
        <v>13397120</v>
      </c>
      <c r="J17" s="30">
        <v>12793655</v>
      </c>
      <c r="K17" s="6">
        <v>5480000</v>
      </c>
      <c r="L17" s="245"/>
      <c r="M17" s="247"/>
    </row>
    <row r="18" spans="1:13" ht="12.75">
      <c r="A18" s="5" t="s">
        <v>212</v>
      </c>
      <c r="B18" s="5"/>
      <c r="C18" s="5"/>
      <c r="D18" s="5"/>
      <c r="E18" s="5"/>
      <c r="F18" s="118">
        <v>3144135</v>
      </c>
      <c r="G18" s="118"/>
      <c r="H18" s="37"/>
      <c r="I18" s="120"/>
      <c r="J18" s="30"/>
      <c r="K18" s="6"/>
      <c r="L18" s="248" t="s">
        <v>540</v>
      </c>
      <c r="M18" s="250">
        <v>83926880</v>
      </c>
    </row>
    <row r="19" spans="1:13" ht="12.75">
      <c r="A19" s="14" t="s">
        <v>213</v>
      </c>
      <c r="B19" s="5"/>
      <c r="C19" s="5"/>
      <c r="D19" s="5"/>
      <c r="E19" s="5"/>
      <c r="F19" s="118">
        <v>11674667</v>
      </c>
      <c r="G19" s="118">
        <v>25245000</v>
      </c>
      <c r="H19" s="37">
        <v>24020000</v>
      </c>
      <c r="I19" s="119">
        <v>26555000</v>
      </c>
      <c r="J19" s="30">
        <v>27965000</v>
      </c>
      <c r="K19" s="13">
        <v>30471666</v>
      </c>
      <c r="L19" s="249"/>
      <c r="M19" s="251"/>
    </row>
    <row r="20" spans="1:13" ht="12.75">
      <c r="A20" s="5"/>
      <c r="B20" s="5"/>
      <c r="C20" s="5"/>
      <c r="D20" s="5"/>
      <c r="E20" s="5"/>
      <c r="F20" s="118">
        <v>9775000</v>
      </c>
      <c r="G20" s="118"/>
      <c r="H20" s="37"/>
      <c r="I20" s="120"/>
      <c r="J20" s="30"/>
      <c r="K20" s="6"/>
      <c r="L20" s="14" t="s">
        <v>541</v>
      </c>
      <c r="M20" s="252">
        <v>0</v>
      </c>
    </row>
    <row r="21" spans="1:13" ht="12.75" customHeight="1">
      <c r="A21" s="5" t="s">
        <v>214</v>
      </c>
      <c r="B21" s="5"/>
      <c r="C21" s="5"/>
      <c r="D21" s="5"/>
      <c r="E21" s="5"/>
      <c r="F21" s="118">
        <v>14008000</v>
      </c>
      <c r="G21" s="118"/>
      <c r="H21" s="37"/>
      <c r="I21" s="121">
        <v>15823334</v>
      </c>
      <c r="J21" s="30">
        <v>17155000</v>
      </c>
      <c r="K21" s="6">
        <v>19426665</v>
      </c>
      <c r="L21" s="244" t="s">
        <v>436</v>
      </c>
      <c r="M21" s="217">
        <v>7443900</v>
      </c>
    </row>
    <row r="22" spans="1:13" ht="12.75">
      <c r="A22" s="5"/>
      <c r="B22" s="5"/>
      <c r="C22" s="5"/>
      <c r="D22" s="5"/>
      <c r="E22" s="5"/>
      <c r="F22" s="118">
        <v>4420000</v>
      </c>
      <c r="G22" s="118"/>
      <c r="H22" s="37"/>
      <c r="I22" s="30"/>
      <c r="J22" s="30"/>
      <c r="K22" s="6"/>
      <c r="L22" s="245"/>
      <c r="M22" s="218"/>
    </row>
    <row r="23" spans="1:13" ht="12.75" customHeight="1">
      <c r="A23" s="5" t="s">
        <v>215</v>
      </c>
      <c r="B23" s="5"/>
      <c r="C23" s="5"/>
      <c r="D23" s="5"/>
      <c r="E23" s="5"/>
      <c r="F23" s="118">
        <v>16818667</v>
      </c>
      <c r="G23" s="118"/>
      <c r="H23" s="37"/>
      <c r="I23" s="121">
        <v>15196667</v>
      </c>
      <c r="J23" s="30">
        <v>14335000</v>
      </c>
      <c r="K23" s="6">
        <v>13160000</v>
      </c>
      <c r="L23" s="253" t="s">
        <v>542</v>
      </c>
      <c r="M23" s="254">
        <v>7443900</v>
      </c>
    </row>
    <row r="24" spans="1:13" ht="12.75">
      <c r="A24" s="5"/>
      <c r="B24" s="5"/>
      <c r="C24" s="5"/>
      <c r="D24" s="5"/>
      <c r="E24" s="5"/>
      <c r="F24" s="118">
        <v>7905000</v>
      </c>
      <c r="G24" s="118">
        <v>37995000</v>
      </c>
      <c r="H24" s="37">
        <v>36333334</v>
      </c>
      <c r="I24" s="30"/>
      <c r="J24" s="30"/>
      <c r="K24" s="6"/>
      <c r="L24" s="210"/>
      <c r="M24" s="255"/>
    </row>
    <row r="25" spans="1:13" ht="25.5" customHeight="1">
      <c r="A25" s="5" t="s">
        <v>216</v>
      </c>
      <c r="B25" s="5"/>
      <c r="C25" s="5"/>
      <c r="D25" s="5"/>
      <c r="E25" s="5"/>
      <c r="F25" s="118"/>
      <c r="G25" s="118">
        <v>64000</v>
      </c>
      <c r="H25" s="37">
        <v>383467</v>
      </c>
      <c r="I25" s="121">
        <v>2135466</v>
      </c>
      <c r="J25" s="215">
        <v>2441600</v>
      </c>
      <c r="K25" s="217">
        <v>1105067</v>
      </c>
      <c r="L25" s="112" t="s">
        <v>543</v>
      </c>
      <c r="M25" s="256">
        <v>44368000</v>
      </c>
    </row>
    <row r="26" spans="1:13" ht="12.75" customHeight="1">
      <c r="A26" s="5" t="s">
        <v>217</v>
      </c>
      <c r="B26" s="118"/>
      <c r="C26" s="5"/>
      <c r="D26" s="5"/>
      <c r="E26" s="5"/>
      <c r="F26" s="118">
        <v>1088000</v>
      </c>
      <c r="G26" s="118">
        <v>1040000</v>
      </c>
      <c r="H26" s="37">
        <v>1773533</v>
      </c>
      <c r="I26" s="120"/>
      <c r="J26" s="216"/>
      <c r="K26" s="218"/>
      <c r="L26" s="244" t="s">
        <v>544</v>
      </c>
      <c r="M26" s="256">
        <v>12512000</v>
      </c>
    </row>
    <row r="27" spans="1:13" ht="12.75">
      <c r="A27" s="5"/>
      <c r="B27" s="5"/>
      <c r="C27" s="5"/>
      <c r="D27" s="5"/>
      <c r="E27" s="5"/>
      <c r="F27" s="118">
        <v>256000</v>
      </c>
      <c r="G27" s="118"/>
      <c r="H27" s="37"/>
      <c r="I27" s="120"/>
      <c r="J27" s="30"/>
      <c r="K27" s="6"/>
      <c r="L27" s="245"/>
      <c r="M27" s="112"/>
    </row>
    <row r="28" spans="1:13" ht="12.75">
      <c r="A28" s="5" t="s">
        <v>218</v>
      </c>
      <c r="B28" s="5"/>
      <c r="C28" s="5"/>
      <c r="D28" s="5"/>
      <c r="E28" s="5"/>
      <c r="F28" s="118">
        <v>690000</v>
      </c>
      <c r="G28" s="118">
        <v>868333</v>
      </c>
      <c r="H28" s="37">
        <v>1103334</v>
      </c>
      <c r="I28" s="119">
        <v>1018333</v>
      </c>
      <c r="J28" s="30">
        <v>1331667</v>
      </c>
      <c r="K28" s="6">
        <v>1410000</v>
      </c>
      <c r="L28" s="257" t="s">
        <v>435</v>
      </c>
      <c r="M28" s="217">
        <v>9162000</v>
      </c>
    </row>
    <row r="29" spans="1:13" ht="12.75">
      <c r="A29" s="5" t="s">
        <v>219</v>
      </c>
      <c r="B29" s="5"/>
      <c r="C29" s="5"/>
      <c r="D29" s="5"/>
      <c r="E29" s="5"/>
      <c r="F29" s="118">
        <v>8970000</v>
      </c>
      <c r="G29" s="118">
        <v>8850000</v>
      </c>
      <c r="H29" s="37">
        <v>13409667</v>
      </c>
      <c r="I29" s="119">
        <v>11800000</v>
      </c>
      <c r="J29" s="30">
        <v>13680000</v>
      </c>
      <c r="K29" s="6">
        <v>13880000</v>
      </c>
      <c r="L29" s="258"/>
      <c r="M29" s="218"/>
    </row>
    <row r="30" spans="1:13" ht="12.75">
      <c r="A30" s="5"/>
      <c r="B30" s="5"/>
      <c r="C30" s="5"/>
      <c r="D30" s="5"/>
      <c r="E30" s="5"/>
      <c r="F30" s="118">
        <v>4380000</v>
      </c>
      <c r="G30" s="118">
        <v>4875000</v>
      </c>
      <c r="H30" s="37"/>
      <c r="I30" s="120"/>
      <c r="J30" s="30"/>
      <c r="K30" s="6"/>
      <c r="L30" s="5"/>
      <c r="M30" s="6"/>
    </row>
    <row r="31" spans="1:13" ht="12.75">
      <c r="A31" s="5" t="s">
        <v>220</v>
      </c>
      <c r="B31" s="5"/>
      <c r="C31" s="5"/>
      <c r="D31" s="5"/>
      <c r="E31" s="5"/>
      <c r="F31" s="118">
        <v>240000</v>
      </c>
      <c r="G31" s="118"/>
      <c r="H31" s="37"/>
      <c r="I31" s="120"/>
      <c r="J31" s="30"/>
      <c r="K31" s="6"/>
      <c r="L31" s="5"/>
      <c r="M31" s="6"/>
    </row>
    <row r="32" spans="1:13" ht="12.75">
      <c r="A32" s="5" t="s">
        <v>221</v>
      </c>
      <c r="B32" s="5"/>
      <c r="C32" s="5"/>
      <c r="D32" s="5"/>
      <c r="E32" s="5"/>
      <c r="F32" s="118">
        <v>400000</v>
      </c>
      <c r="G32" s="118"/>
      <c r="H32" s="37"/>
      <c r="I32" s="120"/>
      <c r="J32" s="30"/>
      <c r="K32" s="6"/>
      <c r="L32" s="5"/>
      <c r="M32" s="6"/>
    </row>
    <row r="33" spans="1:13" ht="12.75">
      <c r="A33" s="5" t="s">
        <v>222</v>
      </c>
      <c r="B33" s="5"/>
      <c r="C33" s="5"/>
      <c r="D33" s="5"/>
      <c r="E33" s="5"/>
      <c r="F33" s="118">
        <v>1466667</v>
      </c>
      <c r="G33" s="118"/>
      <c r="H33" s="37"/>
      <c r="I33" s="120"/>
      <c r="J33" s="30"/>
      <c r="K33" s="6"/>
      <c r="L33" s="5"/>
      <c r="M33" s="6"/>
    </row>
    <row r="34" spans="1:13" ht="12.75">
      <c r="A34" s="5" t="s">
        <v>223</v>
      </c>
      <c r="B34" s="5"/>
      <c r="C34" s="5"/>
      <c r="D34" s="5"/>
      <c r="E34" s="5"/>
      <c r="F34" s="118">
        <v>1716667</v>
      </c>
      <c r="G34" s="118"/>
      <c r="H34" s="37"/>
      <c r="I34" s="120"/>
      <c r="J34" s="30"/>
      <c r="K34" s="6"/>
      <c r="L34" s="5"/>
      <c r="M34" s="5"/>
    </row>
    <row r="35" spans="1:13" ht="12.75" customHeight="1">
      <c r="A35" s="5" t="s">
        <v>224</v>
      </c>
      <c r="B35" s="5"/>
      <c r="C35" s="5"/>
      <c r="D35" s="5"/>
      <c r="E35" s="5"/>
      <c r="F35" s="118">
        <v>2145000</v>
      </c>
      <c r="G35" s="118"/>
      <c r="H35" s="37">
        <v>1820000</v>
      </c>
      <c r="I35" s="121">
        <v>2080000</v>
      </c>
      <c r="J35" s="215">
        <v>5236000</v>
      </c>
      <c r="K35" s="217">
        <v>6120000</v>
      </c>
      <c r="L35" s="244" t="s">
        <v>545</v>
      </c>
      <c r="M35" s="217">
        <v>8874000</v>
      </c>
    </row>
    <row r="36" spans="1:13" ht="12.75">
      <c r="A36" s="5" t="s">
        <v>225</v>
      </c>
      <c r="B36" s="5"/>
      <c r="C36" s="5"/>
      <c r="D36" s="5"/>
      <c r="E36" s="5"/>
      <c r="F36" s="118">
        <v>1485000</v>
      </c>
      <c r="G36" s="118">
        <v>6554000</v>
      </c>
      <c r="H36" s="37">
        <v>2155000</v>
      </c>
      <c r="I36" s="119">
        <v>2860000</v>
      </c>
      <c r="J36" s="216"/>
      <c r="K36" s="218"/>
      <c r="L36" s="245"/>
      <c r="M36" s="218"/>
    </row>
    <row r="37" spans="1:13" ht="12.75" customHeight="1">
      <c r="A37" s="5" t="s">
        <v>226</v>
      </c>
      <c r="B37" s="5"/>
      <c r="C37" s="5"/>
      <c r="D37" s="5"/>
      <c r="E37" s="5"/>
      <c r="F37" s="118">
        <v>876000</v>
      </c>
      <c r="G37" s="118">
        <v>860000</v>
      </c>
      <c r="H37" s="37">
        <v>883000</v>
      </c>
      <c r="I37" s="119">
        <v>868000</v>
      </c>
      <c r="J37" s="30">
        <v>804000</v>
      </c>
      <c r="K37" s="6">
        <v>720000</v>
      </c>
      <c r="L37" s="253" t="s">
        <v>533</v>
      </c>
      <c r="M37" s="254">
        <f>SUM(M25:M36)</f>
        <v>74916000</v>
      </c>
    </row>
    <row r="38" spans="1:13" ht="25.5" customHeight="1">
      <c r="A38" s="5" t="s">
        <v>227</v>
      </c>
      <c r="B38" s="5"/>
      <c r="C38" s="5"/>
      <c r="D38" s="5"/>
      <c r="E38" s="5"/>
      <c r="F38" s="118">
        <v>3090605</v>
      </c>
      <c r="G38" s="118">
        <v>3101955</v>
      </c>
      <c r="H38" s="37">
        <v>2942153</v>
      </c>
      <c r="I38" s="120"/>
      <c r="J38" s="30"/>
      <c r="K38" s="6"/>
      <c r="L38" s="210"/>
      <c r="M38" s="255"/>
    </row>
    <row r="39" spans="1:13" ht="12.75">
      <c r="A39" s="5" t="s">
        <v>228</v>
      </c>
      <c r="B39" s="5"/>
      <c r="C39" s="5"/>
      <c r="D39" s="5"/>
      <c r="E39" s="5"/>
      <c r="F39" s="118">
        <v>93600</v>
      </c>
      <c r="G39" s="118">
        <v>93600</v>
      </c>
      <c r="H39" s="37">
        <v>93600</v>
      </c>
      <c r="I39" s="120"/>
      <c r="J39" s="30">
        <v>294000</v>
      </c>
      <c r="K39" s="6">
        <v>147000</v>
      </c>
      <c r="L39" s="5"/>
      <c r="M39" s="5"/>
    </row>
    <row r="40" spans="1:13" ht="12.75">
      <c r="A40" s="5" t="s">
        <v>229</v>
      </c>
      <c r="B40" s="5"/>
      <c r="C40" s="5"/>
      <c r="D40" s="5"/>
      <c r="E40" s="5"/>
      <c r="F40" s="118">
        <v>202800</v>
      </c>
      <c r="G40" s="118">
        <v>202800</v>
      </c>
      <c r="H40" s="37">
        <v>198900</v>
      </c>
      <c r="I40" s="120"/>
      <c r="J40" s="30">
        <v>260000</v>
      </c>
      <c r="K40" s="6">
        <v>268666</v>
      </c>
      <c r="L40" s="5"/>
      <c r="M40" s="5"/>
    </row>
    <row r="41" spans="1:13" ht="12.75" customHeight="1">
      <c r="A41" s="5" t="s">
        <v>230</v>
      </c>
      <c r="B41" s="5"/>
      <c r="C41" s="5"/>
      <c r="D41" s="5"/>
      <c r="E41" s="5"/>
      <c r="F41" s="118">
        <v>150240</v>
      </c>
      <c r="G41" s="118"/>
      <c r="H41" s="37"/>
      <c r="I41" s="120"/>
      <c r="J41" s="30"/>
      <c r="K41" s="6"/>
      <c r="L41" s="253" t="s">
        <v>546</v>
      </c>
      <c r="M41" s="254">
        <v>2757000</v>
      </c>
    </row>
    <row r="42" spans="1:13" ht="12.75">
      <c r="A42" s="5" t="s">
        <v>231</v>
      </c>
      <c r="B42" s="5"/>
      <c r="C42" s="5"/>
      <c r="D42" s="5"/>
      <c r="E42" s="5"/>
      <c r="F42" s="118"/>
      <c r="G42" s="118"/>
      <c r="H42" s="37">
        <v>1386500</v>
      </c>
      <c r="I42" s="120"/>
      <c r="J42" s="30"/>
      <c r="K42" s="6"/>
      <c r="L42" s="210"/>
      <c r="M42" s="255"/>
    </row>
    <row r="43" spans="1:13" ht="12.75">
      <c r="A43" s="5" t="s">
        <v>232</v>
      </c>
      <c r="B43" s="5"/>
      <c r="C43" s="5"/>
      <c r="D43" s="5"/>
      <c r="E43" s="5"/>
      <c r="F43" s="118">
        <v>1402345</v>
      </c>
      <c r="G43" s="118">
        <v>1407495</v>
      </c>
      <c r="H43" s="37">
        <v>1428095</v>
      </c>
      <c r="I43" s="120"/>
      <c r="J43" s="30"/>
      <c r="K43" s="6"/>
      <c r="L43" s="5"/>
      <c r="M43" s="5"/>
    </row>
    <row r="44" spans="1:13" ht="12.75" customHeight="1">
      <c r="A44" s="5" t="s">
        <v>10</v>
      </c>
      <c r="B44" s="5"/>
      <c r="C44" s="5"/>
      <c r="D44" s="5"/>
      <c r="E44" s="5"/>
      <c r="F44" s="118">
        <v>983375</v>
      </c>
      <c r="G44" s="118"/>
      <c r="H44" s="37"/>
      <c r="I44" s="120"/>
      <c r="J44" s="30"/>
      <c r="K44" s="6"/>
      <c r="L44" s="253" t="s">
        <v>547</v>
      </c>
      <c r="M44" s="254">
        <v>3142980</v>
      </c>
    </row>
    <row r="45" spans="1:13" ht="25.5" customHeight="1">
      <c r="A45" s="5" t="s">
        <v>233</v>
      </c>
      <c r="B45" s="5"/>
      <c r="C45" s="5"/>
      <c r="D45" s="5"/>
      <c r="E45" s="5"/>
      <c r="F45" s="118"/>
      <c r="G45" s="118"/>
      <c r="H45" s="37">
        <v>87004</v>
      </c>
      <c r="I45" s="120"/>
      <c r="J45" s="30"/>
      <c r="K45" s="6"/>
      <c r="L45" s="210"/>
      <c r="M45" s="255"/>
    </row>
    <row r="46" spans="1:13" ht="12.75">
      <c r="A46" s="5" t="s">
        <v>234</v>
      </c>
      <c r="B46" s="5"/>
      <c r="C46" s="5"/>
      <c r="D46" s="5"/>
      <c r="E46" s="5"/>
      <c r="F46" s="118"/>
      <c r="G46" s="118"/>
      <c r="H46" s="37"/>
      <c r="I46" s="120"/>
      <c r="J46" s="30">
        <v>362250</v>
      </c>
      <c r="K46" s="6">
        <v>380917</v>
      </c>
      <c r="L46" s="5"/>
      <c r="M46" s="5"/>
    </row>
    <row r="47" spans="1:13" ht="12.75" customHeight="1">
      <c r="A47" s="222" t="s">
        <v>235</v>
      </c>
      <c r="B47" s="7"/>
      <c r="C47" s="7"/>
      <c r="D47" s="7"/>
      <c r="E47" s="7"/>
      <c r="F47" s="224">
        <f>SUM(F14:F44)</f>
        <v>112192612</v>
      </c>
      <c r="G47" s="122"/>
      <c r="H47" s="123"/>
      <c r="I47" s="120"/>
      <c r="J47" s="30"/>
      <c r="K47" s="6"/>
      <c r="L47" s="253" t="s">
        <v>548</v>
      </c>
      <c r="M47" s="254">
        <v>28473</v>
      </c>
    </row>
    <row r="48" spans="1:13" ht="12.75">
      <c r="A48" s="223"/>
      <c r="B48" s="7"/>
      <c r="C48" s="7"/>
      <c r="D48" s="7"/>
      <c r="E48" s="7"/>
      <c r="F48" s="225"/>
      <c r="G48" s="112"/>
      <c r="H48" s="124"/>
      <c r="I48" s="120"/>
      <c r="J48" s="30"/>
      <c r="K48" s="6"/>
      <c r="L48" s="210"/>
      <c r="M48" s="255"/>
    </row>
    <row r="49" spans="1:13" ht="12.75">
      <c r="A49" s="5" t="s">
        <v>236</v>
      </c>
      <c r="B49" s="5"/>
      <c r="C49" s="5"/>
      <c r="D49" s="5"/>
      <c r="E49" s="5"/>
      <c r="F49" s="125">
        <v>21298824</v>
      </c>
      <c r="G49" s="125">
        <v>26132981</v>
      </c>
      <c r="H49" s="119">
        <v>31260080</v>
      </c>
      <c r="I49" s="126">
        <v>33120480</v>
      </c>
      <c r="J49" s="127">
        <v>38988960</v>
      </c>
      <c r="K49" s="6">
        <v>36117840</v>
      </c>
      <c r="L49" s="5"/>
      <c r="M49" s="5">
        <v>0</v>
      </c>
    </row>
    <row r="50" spans="1:13" ht="12.75">
      <c r="A50" s="5" t="s">
        <v>237</v>
      </c>
      <c r="B50" s="5"/>
      <c r="C50" s="5"/>
      <c r="D50" s="5"/>
      <c r="E50" s="5"/>
      <c r="F50" s="125">
        <v>-1764504</v>
      </c>
      <c r="G50" s="125">
        <v>-14195202</v>
      </c>
      <c r="H50" s="119">
        <v>-38971742</v>
      </c>
      <c r="I50" s="126">
        <v>-48902256</v>
      </c>
      <c r="J50" s="127">
        <v>-63216195</v>
      </c>
      <c r="K50" s="6">
        <v>-65776440</v>
      </c>
      <c r="L50" s="5"/>
      <c r="M50" s="5">
        <v>0</v>
      </c>
    </row>
    <row r="51" spans="1:13" ht="12.75">
      <c r="A51" s="5"/>
      <c r="B51" s="5"/>
      <c r="C51" s="5"/>
      <c r="D51" s="5"/>
      <c r="E51" s="5"/>
      <c r="F51" s="5"/>
      <c r="G51" s="5"/>
      <c r="H51" s="5"/>
      <c r="I51" s="39"/>
      <c r="J51" s="127"/>
      <c r="K51" s="6"/>
      <c r="L51" s="5"/>
      <c r="M51" s="5"/>
    </row>
    <row r="52" spans="1:13" ht="12.75">
      <c r="A52" s="5"/>
      <c r="B52" s="5"/>
      <c r="C52" s="5"/>
      <c r="D52" s="5"/>
      <c r="E52" s="5"/>
      <c r="F52" s="5"/>
      <c r="G52" s="5"/>
      <c r="H52" s="5"/>
      <c r="I52" s="39"/>
      <c r="J52" s="30"/>
      <c r="K52" s="6"/>
      <c r="L52" s="5"/>
      <c r="M52" s="5"/>
    </row>
    <row r="53" spans="1:13" ht="12.75">
      <c r="A53" s="7" t="s">
        <v>238</v>
      </c>
      <c r="B53" s="5"/>
      <c r="C53" s="5"/>
      <c r="D53" s="5"/>
      <c r="E53" s="5"/>
      <c r="F53" s="5"/>
      <c r="G53" s="5"/>
      <c r="H53" s="5"/>
      <c r="I53" s="39"/>
      <c r="J53" s="30"/>
      <c r="K53" s="6"/>
      <c r="L53" s="5"/>
      <c r="M53" s="5"/>
    </row>
    <row r="54" spans="1:13" ht="12.75">
      <c r="A54" s="5" t="s">
        <v>239</v>
      </c>
      <c r="B54" s="5"/>
      <c r="C54" s="5"/>
      <c r="D54" s="5"/>
      <c r="E54" s="5"/>
      <c r="F54" s="5">
        <v>640000</v>
      </c>
      <c r="G54" s="5">
        <v>555000</v>
      </c>
      <c r="H54" s="128">
        <v>550000</v>
      </c>
      <c r="I54" s="39"/>
      <c r="J54" s="30"/>
      <c r="K54" s="6"/>
      <c r="L54" s="5"/>
      <c r="M54" s="5"/>
    </row>
    <row r="55" spans="1:13" ht="12.75">
      <c r="A55" s="226" t="s">
        <v>240</v>
      </c>
      <c r="B55" s="211"/>
      <c r="C55" s="212"/>
      <c r="D55" s="129"/>
      <c r="E55" s="129"/>
      <c r="F55" s="227">
        <f>SUM(F47:F55)</f>
        <v>132366932</v>
      </c>
      <c r="G55" s="224">
        <f>SUM(G14:G54)</f>
        <v>121242457</v>
      </c>
      <c r="H55" s="228">
        <f>SUM(H14:H50)</f>
        <v>96569632</v>
      </c>
      <c r="I55" s="229">
        <f>SUM(I14:I55)</f>
        <v>81364948</v>
      </c>
      <c r="J55" s="206">
        <f>SUM(J14:J54)</f>
        <v>80110730</v>
      </c>
      <c r="K55" s="208">
        <f>SUM(K14:K54)</f>
        <v>74095037</v>
      </c>
      <c r="L55" s="14" t="s">
        <v>549</v>
      </c>
      <c r="M55" s="114">
        <f>SUM(M23+M37+M41+M44+M47)</f>
        <v>88288353</v>
      </c>
    </row>
    <row r="56" spans="1:13" ht="12.75">
      <c r="A56" s="230"/>
      <c r="B56" s="213"/>
      <c r="C56" s="214"/>
      <c r="D56" s="129"/>
      <c r="E56" s="129"/>
      <c r="F56" s="231"/>
      <c r="G56" s="225"/>
      <c r="H56" s="232"/>
      <c r="I56" s="233"/>
      <c r="J56" s="207"/>
      <c r="K56" s="209"/>
      <c r="L56" s="5"/>
      <c r="M56" s="5"/>
    </row>
  </sheetData>
  <sheetProtection/>
  <mergeCells count="1">
    <mergeCell ref="A5:M5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11.75390625" style="0" customWidth="1"/>
    <col min="2" max="2" width="11.125" style="0" customWidth="1"/>
    <col min="3" max="3" width="11.875" style="0" customWidth="1"/>
    <col min="6" max="6" width="17.125" style="0" customWidth="1"/>
    <col min="7" max="7" width="4.00390625" style="0" hidden="1" customWidth="1"/>
    <col min="8" max="8" width="19.75390625" style="0" customWidth="1"/>
    <col min="9" max="9" width="6.875" style="0" hidden="1" customWidth="1"/>
    <col min="10" max="10" width="11.625" style="0" customWidth="1"/>
  </cols>
  <sheetData>
    <row r="1" spans="1:3" ht="12.75">
      <c r="A1" s="10" t="s">
        <v>580</v>
      </c>
      <c r="B1" s="10"/>
      <c r="C1" s="10"/>
    </row>
    <row r="2" spans="1:3" ht="12.75">
      <c r="A2" s="15" t="s">
        <v>2</v>
      </c>
      <c r="B2" s="10"/>
      <c r="C2" s="10"/>
    </row>
    <row r="3" spans="2:11" ht="15.75">
      <c r="B3" s="15"/>
      <c r="C3" s="16"/>
      <c r="D3" s="17"/>
      <c r="E3" s="17"/>
      <c r="F3" s="17"/>
      <c r="G3" s="17"/>
      <c r="H3" s="17"/>
      <c r="I3" s="17"/>
      <c r="J3" s="17"/>
      <c r="K3" s="17"/>
    </row>
    <row r="4" spans="1:11" ht="15">
      <c r="A4" s="17"/>
      <c r="B4" s="17"/>
      <c r="C4" s="17"/>
      <c r="D4" s="17"/>
      <c r="E4" s="17"/>
      <c r="F4" s="17"/>
      <c r="G4" s="17"/>
      <c r="H4" s="17"/>
      <c r="I4" s="17"/>
      <c r="J4" s="18" t="s">
        <v>177</v>
      </c>
      <c r="K4" s="17"/>
    </row>
    <row r="5" spans="1:11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5.75">
      <c r="A6" s="337" t="s">
        <v>560</v>
      </c>
      <c r="B6" s="283"/>
      <c r="C6" s="283"/>
      <c r="D6" s="283"/>
      <c r="E6" s="283"/>
      <c r="F6" s="283"/>
      <c r="G6" s="283"/>
      <c r="H6" s="283"/>
      <c r="I6" s="283"/>
      <c r="J6" s="283"/>
      <c r="K6" s="17"/>
    </row>
    <row r="7" spans="1:11" ht="15.75">
      <c r="A7" s="337" t="s">
        <v>642</v>
      </c>
      <c r="B7" s="283"/>
      <c r="C7" s="283"/>
      <c r="D7" s="283"/>
      <c r="E7" s="283"/>
      <c r="F7" s="283"/>
      <c r="G7" s="283"/>
      <c r="H7" s="283"/>
      <c r="I7" s="283"/>
      <c r="J7" s="283"/>
      <c r="K7" s="17"/>
    </row>
    <row r="8" spans="1:11" ht="15.75">
      <c r="A8" s="19"/>
      <c r="B8" s="19"/>
      <c r="C8" s="19"/>
      <c r="D8" s="19"/>
      <c r="E8" s="20"/>
      <c r="F8" s="20"/>
      <c r="G8" s="20"/>
      <c r="H8" s="20"/>
      <c r="I8" s="20"/>
      <c r="J8" s="20"/>
      <c r="K8" s="17"/>
    </row>
    <row r="9" spans="1:11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17"/>
    </row>
    <row r="10" spans="1:11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7"/>
    </row>
    <row r="11" spans="1:11" ht="12.75" customHeight="1">
      <c r="A11" s="21"/>
      <c r="B11" s="342"/>
      <c r="C11" s="343"/>
      <c r="D11" s="343"/>
      <c r="E11" s="327"/>
      <c r="F11" s="338" t="s">
        <v>113</v>
      </c>
      <c r="G11" s="68"/>
      <c r="H11" s="338" t="s">
        <v>114</v>
      </c>
      <c r="I11" s="68"/>
      <c r="J11" s="340" t="s">
        <v>0</v>
      </c>
      <c r="K11" s="17"/>
    </row>
    <row r="12" spans="1:11" ht="15.75">
      <c r="A12" s="21"/>
      <c r="B12" s="328"/>
      <c r="C12" s="278"/>
      <c r="D12" s="278"/>
      <c r="E12" s="329"/>
      <c r="F12" s="339"/>
      <c r="G12" s="68"/>
      <c r="H12" s="339"/>
      <c r="I12" s="68"/>
      <c r="J12" s="341"/>
      <c r="K12" s="17"/>
    </row>
    <row r="13" spans="1:11" ht="15.75">
      <c r="A13" s="20"/>
      <c r="B13" s="330"/>
      <c r="C13" s="344"/>
      <c r="D13" s="344"/>
      <c r="E13" s="331"/>
      <c r="F13" s="70" t="s">
        <v>4</v>
      </c>
      <c r="G13" s="70"/>
      <c r="H13" s="70" t="s">
        <v>4</v>
      </c>
      <c r="I13" s="70"/>
      <c r="J13" s="70" t="s">
        <v>4</v>
      </c>
      <c r="K13" s="17"/>
    </row>
    <row r="14" spans="1:11" ht="15.75">
      <c r="A14" s="20"/>
      <c r="B14" s="71" t="s">
        <v>118</v>
      </c>
      <c r="C14" s="69"/>
      <c r="D14" s="69"/>
      <c r="E14" s="69"/>
      <c r="F14" s="70"/>
      <c r="G14" s="70"/>
      <c r="H14" s="70"/>
      <c r="I14" s="70"/>
      <c r="J14" s="70"/>
      <c r="K14" s="17"/>
    </row>
    <row r="15" spans="1:11" ht="15.75">
      <c r="A15" s="19"/>
      <c r="B15" s="69" t="s">
        <v>24</v>
      </c>
      <c r="C15" s="69"/>
      <c r="D15" s="69"/>
      <c r="E15" s="69"/>
      <c r="F15" s="72">
        <v>7</v>
      </c>
      <c r="G15" s="72"/>
      <c r="H15" s="72">
        <v>0</v>
      </c>
      <c r="I15" s="72"/>
      <c r="J15" s="72">
        <v>7</v>
      </c>
      <c r="K15" s="17"/>
    </row>
    <row r="16" spans="1:11" ht="15.75">
      <c r="A16" s="19"/>
      <c r="B16" s="69" t="s">
        <v>116</v>
      </c>
      <c r="C16" s="69"/>
      <c r="D16" s="69"/>
      <c r="E16" s="69"/>
      <c r="F16" s="72">
        <v>3</v>
      </c>
      <c r="G16" s="72"/>
      <c r="H16" s="72">
        <v>0</v>
      </c>
      <c r="I16" s="72"/>
      <c r="J16" s="72">
        <v>3</v>
      </c>
      <c r="K16" s="17"/>
    </row>
    <row r="17" spans="1:11" ht="15.75">
      <c r="A17" s="19"/>
      <c r="B17" s="69" t="s">
        <v>6</v>
      </c>
      <c r="C17" s="69"/>
      <c r="D17" s="69"/>
      <c r="E17" s="69"/>
      <c r="F17" s="72">
        <v>0</v>
      </c>
      <c r="G17" s="72"/>
      <c r="H17" s="73">
        <v>0.5</v>
      </c>
      <c r="I17" s="72"/>
      <c r="J17" s="72">
        <v>0.5</v>
      </c>
      <c r="K17" s="17"/>
    </row>
    <row r="18" spans="1:11" ht="15.75">
      <c r="A18" s="19"/>
      <c r="B18" s="69" t="s">
        <v>115</v>
      </c>
      <c r="C18" s="69"/>
      <c r="D18" s="69"/>
      <c r="E18" s="69"/>
      <c r="F18" s="72">
        <v>2</v>
      </c>
      <c r="G18" s="72"/>
      <c r="H18" s="72">
        <v>0</v>
      </c>
      <c r="I18" s="72"/>
      <c r="J18" s="72">
        <v>2</v>
      </c>
      <c r="K18" s="17"/>
    </row>
    <row r="19" spans="1:11" ht="15.75">
      <c r="A19" s="19"/>
      <c r="B19" s="69" t="s">
        <v>7</v>
      </c>
      <c r="C19" s="69"/>
      <c r="D19" s="69"/>
      <c r="E19" s="69"/>
      <c r="F19" s="72">
        <v>1</v>
      </c>
      <c r="G19" s="72"/>
      <c r="H19" s="72">
        <v>0</v>
      </c>
      <c r="I19" s="72"/>
      <c r="J19" s="72">
        <v>1</v>
      </c>
      <c r="K19" s="17"/>
    </row>
    <row r="20" spans="1:11" ht="15.75">
      <c r="A20" s="19"/>
      <c r="B20" s="69" t="s">
        <v>8</v>
      </c>
      <c r="C20" s="69"/>
      <c r="D20" s="69"/>
      <c r="E20" s="69"/>
      <c r="F20" s="72">
        <v>1</v>
      </c>
      <c r="G20" s="72"/>
      <c r="H20" s="72">
        <v>0</v>
      </c>
      <c r="I20" s="72"/>
      <c r="J20" s="72">
        <v>1</v>
      </c>
      <c r="K20" s="17"/>
    </row>
    <row r="21" spans="1:11" ht="15.75">
      <c r="A21" s="19"/>
      <c r="B21" s="69" t="s">
        <v>449</v>
      </c>
      <c r="C21" s="69"/>
      <c r="D21" s="69"/>
      <c r="E21" s="69"/>
      <c r="F21" s="72">
        <v>4</v>
      </c>
      <c r="G21" s="72"/>
      <c r="H21" s="72">
        <v>0</v>
      </c>
      <c r="I21" s="72"/>
      <c r="J21" s="72">
        <v>4</v>
      </c>
      <c r="K21" s="17"/>
    </row>
    <row r="22" spans="1:11" ht="15.75">
      <c r="A22" s="19"/>
      <c r="B22" s="69" t="s">
        <v>117</v>
      </c>
      <c r="C22" s="69"/>
      <c r="D22" s="69"/>
      <c r="E22" s="69"/>
      <c r="F22" s="72">
        <v>2</v>
      </c>
      <c r="G22" s="72"/>
      <c r="H22" s="72">
        <v>0</v>
      </c>
      <c r="I22" s="72"/>
      <c r="J22" s="72">
        <v>2</v>
      </c>
      <c r="K22" s="17"/>
    </row>
    <row r="23" spans="1:11" ht="15.75">
      <c r="A23" s="19"/>
      <c r="B23" s="71" t="s">
        <v>119</v>
      </c>
      <c r="C23" s="69"/>
      <c r="D23" s="69"/>
      <c r="E23" s="69"/>
      <c r="F23" s="72"/>
      <c r="G23" s="72"/>
      <c r="H23" s="72"/>
      <c r="I23" s="72"/>
      <c r="J23" s="72"/>
      <c r="K23" s="17"/>
    </row>
    <row r="24" spans="1:11" ht="15.75">
      <c r="A24" s="19"/>
      <c r="B24" s="69" t="s">
        <v>5</v>
      </c>
      <c r="C24" s="69"/>
      <c r="D24" s="69"/>
      <c r="E24" s="69"/>
      <c r="F24" s="72">
        <v>15</v>
      </c>
      <c r="G24" s="72"/>
      <c r="H24" s="72">
        <v>0</v>
      </c>
      <c r="I24" s="72"/>
      <c r="J24" s="72">
        <v>15</v>
      </c>
      <c r="K24" s="17"/>
    </row>
    <row r="25" spans="1:11" ht="15.75">
      <c r="A25" s="19"/>
      <c r="B25" s="71" t="s">
        <v>120</v>
      </c>
      <c r="C25" s="69"/>
      <c r="D25" s="69"/>
      <c r="E25" s="69"/>
      <c r="F25" s="72">
        <v>23</v>
      </c>
      <c r="G25" s="72"/>
      <c r="H25" s="72">
        <v>0</v>
      </c>
      <c r="I25" s="72"/>
      <c r="J25" s="72">
        <v>23</v>
      </c>
      <c r="K25" s="17"/>
    </row>
    <row r="26" spans="1:11" ht="15.75">
      <c r="A26" s="19"/>
      <c r="B26" s="71"/>
      <c r="C26" s="69"/>
      <c r="D26" s="69"/>
      <c r="E26" s="69"/>
      <c r="F26" s="72"/>
      <c r="G26" s="72"/>
      <c r="H26" s="73"/>
      <c r="I26" s="72"/>
      <c r="J26" s="72"/>
      <c r="K26" s="17"/>
    </row>
    <row r="27" spans="1:11" ht="15.75">
      <c r="A27" s="19"/>
      <c r="B27" s="74" t="s">
        <v>9</v>
      </c>
      <c r="C27" s="74"/>
      <c r="D27" s="74"/>
      <c r="E27" s="74"/>
      <c r="F27" s="75">
        <f>SUM(F15:F26)</f>
        <v>58</v>
      </c>
      <c r="G27" s="75">
        <f>SUM(G15:G20)</f>
        <v>0</v>
      </c>
      <c r="H27" s="76">
        <f>SUM(H15:H26)</f>
        <v>0.5</v>
      </c>
      <c r="I27" s="75">
        <f>SUM(I15:I20)</f>
        <v>0</v>
      </c>
      <c r="J27" s="75">
        <f>SUM(J15:J26)</f>
        <v>58.5</v>
      </c>
      <c r="K27" s="17"/>
    </row>
    <row r="28" spans="1:11" ht="15.75">
      <c r="A28" s="19"/>
      <c r="B28" s="69" t="s">
        <v>10</v>
      </c>
      <c r="C28" s="77"/>
      <c r="D28" s="77"/>
      <c r="E28" s="77"/>
      <c r="F28" s="78">
        <v>12</v>
      </c>
      <c r="G28" s="78"/>
      <c r="H28" s="79">
        <v>0</v>
      </c>
      <c r="I28" s="78"/>
      <c r="J28" s="78">
        <v>12</v>
      </c>
      <c r="K28" s="17"/>
    </row>
    <row r="29" spans="1:11" ht="15.75">
      <c r="A29" s="19"/>
      <c r="B29" s="80" t="s">
        <v>11</v>
      </c>
      <c r="C29" s="80"/>
      <c r="D29" s="80"/>
      <c r="E29" s="80"/>
      <c r="F29" s="81">
        <f>SUM(F27:F28)</f>
        <v>70</v>
      </c>
      <c r="G29" s="81">
        <f>SUM(G27:G28)</f>
        <v>0</v>
      </c>
      <c r="H29" s="82">
        <f>SUM(H27:H28)</f>
        <v>0.5</v>
      </c>
      <c r="I29" s="81">
        <f>SUM(I27:I28)</f>
        <v>0</v>
      </c>
      <c r="J29" s="81">
        <f>SUM(J27:J28)</f>
        <v>70.5</v>
      </c>
      <c r="K29" s="17"/>
    </row>
    <row r="30" spans="1:11" ht="15.75">
      <c r="A30" s="19"/>
      <c r="K30" s="17"/>
    </row>
    <row r="31" spans="1:11" ht="15">
      <c r="A31" s="20"/>
      <c r="K31" s="17"/>
    </row>
    <row r="32" spans="1:11" ht="15">
      <c r="A32" s="20"/>
      <c r="K32" s="17"/>
    </row>
    <row r="33" spans="1:11" ht="15">
      <c r="A33" s="17"/>
      <c r="K33" s="17"/>
    </row>
    <row r="34" spans="1:11" ht="15">
      <c r="A34" s="17"/>
      <c r="K34" s="17"/>
    </row>
    <row r="35" spans="1:11" ht="15">
      <c r="A35" s="17"/>
      <c r="K35" s="17"/>
    </row>
  </sheetData>
  <sheetProtection/>
  <mergeCells count="6">
    <mergeCell ref="A6:J6"/>
    <mergeCell ref="A7:J7"/>
    <mergeCell ref="F11:F12"/>
    <mergeCell ref="H11:H12"/>
    <mergeCell ref="J11:J12"/>
    <mergeCell ref="B11:E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2.125" style="0" customWidth="1"/>
    <col min="3" max="3" width="33.625" style="0" customWidth="1"/>
    <col min="4" max="4" width="23.00390625" style="0" customWidth="1"/>
  </cols>
  <sheetData>
    <row r="1" spans="1:3" ht="12.75">
      <c r="A1" s="10" t="s">
        <v>580</v>
      </c>
      <c r="B1" s="10"/>
      <c r="C1" s="10"/>
    </row>
    <row r="2" spans="1:3" ht="12.75">
      <c r="A2" s="23" t="s">
        <v>2</v>
      </c>
      <c r="B2" s="10"/>
      <c r="C2" s="10"/>
    </row>
    <row r="3" spans="2:6" ht="12.75">
      <c r="B3" s="23"/>
      <c r="C3" s="23"/>
      <c r="D3" s="109" t="s">
        <v>563</v>
      </c>
      <c r="E3" s="23"/>
      <c r="F3" s="23"/>
    </row>
    <row r="4" spans="1:6" ht="12.75">
      <c r="A4" s="23"/>
      <c r="B4" s="23"/>
      <c r="C4" s="23"/>
      <c r="D4" s="23"/>
      <c r="E4" s="23"/>
      <c r="F4" s="23"/>
    </row>
    <row r="5" spans="1:6" ht="12.75">
      <c r="A5" s="23"/>
      <c r="B5" s="23"/>
      <c r="C5" s="23"/>
      <c r="D5" s="23"/>
      <c r="E5" s="23"/>
      <c r="F5" s="23"/>
    </row>
    <row r="6" spans="1:6" ht="12.75">
      <c r="A6" s="23"/>
      <c r="B6" s="23"/>
      <c r="C6" s="23"/>
      <c r="D6" s="23"/>
      <c r="E6" s="23"/>
      <c r="F6" s="23"/>
    </row>
    <row r="7" spans="1:6" ht="12.75">
      <c r="A7" s="281" t="s">
        <v>101</v>
      </c>
      <c r="B7" s="281"/>
      <c r="C7" s="281"/>
      <c r="D7" s="281"/>
      <c r="E7" s="23"/>
      <c r="F7" s="23"/>
    </row>
    <row r="8" spans="1:4" ht="12.75">
      <c r="A8" s="279" t="s">
        <v>102</v>
      </c>
      <c r="B8" s="283"/>
      <c r="C8" s="283"/>
      <c r="D8" s="283"/>
    </row>
    <row r="9" spans="3:6" ht="12.75">
      <c r="C9" s="23"/>
      <c r="D9" s="23"/>
      <c r="E9" s="23"/>
      <c r="F9" s="10"/>
    </row>
    <row r="10" spans="3:6" ht="12.75">
      <c r="C10" s="12"/>
      <c r="D10" s="60" t="s">
        <v>62</v>
      </c>
      <c r="E10" s="12"/>
      <c r="F10" s="12"/>
    </row>
    <row r="11" spans="2:6" ht="12.75">
      <c r="B11" s="4">
        <v>1</v>
      </c>
      <c r="C11" s="6" t="s">
        <v>67</v>
      </c>
      <c r="D11" s="6">
        <v>293100</v>
      </c>
      <c r="E11" s="12"/>
      <c r="F11" s="12"/>
    </row>
    <row r="12" spans="2:4" ht="12.75">
      <c r="B12" s="4">
        <v>2</v>
      </c>
      <c r="C12" s="5" t="s">
        <v>103</v>
      </c>
      <c r="D12" s="6">
        <v>15600</v>
      </c>
    </row>
    <row r="13" spans="2:4" ht="12.75">
      <c r="B13" s="4">
        <v>3</v>
      </c>
      <c r="C13" s="5" t="s">
        <v>104</v>
      </c>
      <c r="D13" s="6">
        <f>SUM(D11:D12)</f>
        <v>308700</v>
      </c>
    </row>
    <row r="14" spans="2:4" ht="12.75">
      <c r="B14" s="4">
        <v>4</v>
      </c>
      <c r="C14" s="5" t="s">
        <v>105</v>
      </c>
      <c r="D14" s="6">
        <v>0</v>
      </c>
    </row>
    <row r="15" spans="2:4" ht="12.75">
      <c r="B15" s="4">
        <v>5</v>
      </c>
      <c r="C15" s="5" t="s">
        <v>106</v>
      </c>
      <c r="D15" s="6">
        <v>120000</v>
      </c>
    </row>
    <row r="16" spans="2:4" ht="12.75">
      <c r="B16" s="4">
        <v>6</v>
      </c>
      <c r="C16" s="5" t="s">
        <v>107</v>
      </c>
      <c r="D16" s="6"/>
    </row>
    <row r="17" spans="2:4" ht="12.75">
      <c r="B17" s="4">
        <v>7</v>
      </c>
      <c r="C17" s="14" t="s">
        <v>102</v>
      </c>
      <c r="D17" s="13">
        <v>94350</v>
      </c>
    </row>
  </sheetData>
  <sheetProtection/>
  <mergeCells count="2"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6">
      <selection activeCell="J48" sqref="J48"/>
    </sheetView>
  </sheetViews>
  <sheetFormatPr defaultColWidth="9.00390625" defaultRowHeight="12.75"/>
  <cols>
    <col min="8" max="8" width="0.37109375" style="0" hidden="1" customWidth="1"/>
    <col min="9" max="9" width="9.125" style="0" hidden="1" customWidth="1"/>
    <col min="10" max="10" width="14.25390625" style="0" customWidth="1"/>
  </cols>
  <sheetData>
    <row r="1" ht="12.75">
      <c r="B1" s="10" t="s">
        <v>580</v>
      </c>
    </row>
    <row r="2" spans="2:10" ht="12.75">
      <c r="B2" s="10" t="s">
        <v>2</v>
      </c>
      <c r="C2" s="10"/>
      <c r="D2" s="10"/>
      <c r="J2" s="1" t="s">
        <v>180</v>
      </c>
    </row>
    <row r="3" spans="3:4" ht="12.75">
      <c r="C3" s="10"/>
      <c r="D3" s="10"/>
    </row>
    <row r="5" spans="1:10" ht="12.75">
      <c r="A5" s="130" t="s">
        <v>60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2.75">
      <c r="A6" s="130" t="s">
        <v>561</v>
      </c>
      <c r="B6" s="131"/>
      <c r="C6" s="131"/>
      <c r="D6" s="131"/>
      <c r="E6" s="131"/>
      <c r="F6" s="131"/>
      <c r="G6" s="131"/>
      <c r="H6" s="131"/>
      <c r="I6" s="131"/>
      <c r="J6" s="131"/>
    </row>
    <row r="7" ht="12.75">
      <c r="J7" s="1" t="s">
        <v>62</v>
      </c>
    </row>
    <row r="8" ht="12.75">
      <c r="J8" s="11">
        <v>2013</v>
      </c>
    </row>
    <row r="9" spans="2:10" ht="12.75">
      <c r="B9" s="33" t="s">
        <v>63</v>
      </c>
      <c r="C9" s="34"/>
      <c r="D9" s="34"/>
      <c r="E9" s="34"/>
      <c r="F9" s="34"/>
      <c r="G9" s="34"/>
      <c r="H9" s="34"/>
      <c r="I9" s="41"/>
      <c r="J9" s="35">
        <v>371603</v>
      </c>
    </row>
    <row r="10" spans="2:10" ht="12.75">
      <c r="B10" s="5">
        <v>1</v>
      </c>
      <c r="C10" s="5" t="s">
        <v>64</v>
      </c>
      <c r="D10" s="5"/>
      <c r="E10" s="5"/>
      <c r="F10" s="5"/>
      <c r="G10" s="5"/>
      <c r="H10" s="5"/>
      <c r="I10" s="5"/>
      <c r="J10" s="37">
        <v>39503</v>
      </c>
    </row>
    <row r="11" spans="2:10" ht="12.75">
      <c r="B11" s="14" t="s">
        <v>65</v>
      </c>
      <c r="C11" s="5"/>
      <c r="D11" s="5"/>
      <c r="E11" s="5"/>
      <c r="F11" s="39"/>
      <c r="G11" s="39"/>
      <c r="H11" s="39"/>
      <c r="I11" s="39"/>
      <c r="J11" s="35">
        <v>332100</v>
      </c>
    </row>
    <row r="12" spans="2:10" ht="12.75">
      <c r="B12" s="5">
        <v>2</v>
      </c>
      <c r="C12" s="40" t="s">
        <v>66</v>
      </c>
      <c r="D12" s="34"/>
      <c r="E12" s="41"/>
      <c r="F12" s="39"/>
      <c r="G12" s="39"/>
      <c r="H12" s="39"/>
      <c r="I12" s="39"/>
      <c r="J12" s="37"/>
    </row>
    <row r="13" spans="2:10" ht="12.75">
      <c r="B13" s="5">
        <v>3</v>
      </c>
      <c r="C13" s="40" t="s">
        <v>67</v>
      </c>
      <c r="D13" s="34"/>
      <c r="E13" s="41"/>
      <c r="F13" s="5"/>
      <c r="G13" s="5"/>
      <c r="H13" s="5"/>
      <c r="I13" s="5"/>
      <c r="J13" s="37">
        <v>293100</v>
      </c>
    </row>
    <row r="14" spans="2:10" ht="12.75">
      <c r="B14" s="5"/>
      <c r="C14" s="5"/>
      <c r="D14" s="5"/>
      <c r="E14" s="5"/>
      <c r="F14" s="39"/>
      <c r="G14" s="39"/>
      <c r="H14" s="39"/>
      <c r="I14" s="39"/>
      <c r="J14" s="37"/>
    </row>
    <row r="15" spans="2:10" ht="12.75">
      <c r="B15" s="5"/>
      <c r="C15" s="5"/>
      <c r="D15" s="5"/>
      <c r="E15" s="5"/>
      <c r="F15" s="39"/>
      <c r="G15" s="39"/>
      <c r="H15" s="39"/>
      <c r="I15" s="39"/>
      <c r="J15" s="37"/>
    </row>
    <row r="16" spans="2:10" ht="12.75">
      <c r="B16" s="5">
        <v>4</v>
      </c>
      <c r="C16" s="5" t="s">
        <v>68</v>
      </c>
      <c r="D16" s="5"/>
      <c r="E16" s="5"/>
      <c r="F16" s="5"/>
      <c r="G16" s="5"/>
      <c r="H16" s="5"/>
      <c r="I16" s="5"/>
      <c r="J16" s="37">
        <v>39000</v>
      </c>
    </row>
    <row r="17" spans="2:11" ht="12.75">
      <c r="B17" s="33" t="s">
        <v>69</v>
      </c>
      <c r="C17" s="34"/>
      <c r="D17" s="34"/>
      <c r="E17" s="41"/>
      <c r="F17" s="39"/>
      <c r="G17" s="39"/>
      <c r="H17" s="39"/>
      <c r="I17" s="39"/>
      <c r="J17" s="42">
        <v>100445</v>
      </c>
      <c r="K17" s="23"/>
    </row>
    <row r="18" spans="2:10" ht="12.75">
      <c r="B18" s="5">
        <v>5</v>
      </c>
      <c r="C18" s="40" t="s">
        <v>70</v>
      </c>
      <c r="D18" s="34"/>
      <c r="E18" s="41"/>
      <c r="F18" s="5"/>
      <c r="G18" s="5"/>
      <c r="H18" s="5"/>
      <c r="I18" s="5"/>
      <c r="J18" s="37">
        <v>100445</v>
      </c>
    </row>
    <row r="19" spans="2:10" ht="12.75">
      <c r="B19" s="5">
        <v>6</v>
      </c>
      <c r="C19" s="5" t="s">
        <v>71</v>
      </c>
      <c r="D19" s="5"/>
      <c r="E19" s="5"/>
      <c r="F19" s="5"/>
      <c r="G19" s="5"/>
      <c r="H19" s="5"/>
      <c r="I19" s="5"/>
      <c r="J19" s="37"/>
    </row>
    <row r="20" spans="2:10" ht="12.75">
      <c r="B20" s="44" t="s">
        <v>72</v>
      </c>
      <c r="C20" s="34"/>
      <c r="D20" s="34"/>
      <c r="E20" s="41"/>
      <c r="F20" s="5"/>
      <c r="G20" s="5"/>
      <c r="H20" s="5"/>
      <c r="I20" s="5"/>
      <c r="J20" s="35">
        <f>SUM(J21:J22)</f>
        <v>14533</v>
      </c>
    </row>
    <row r="21" spans="2:10" ht="12.75">
      <c r="B21" s="5">
        <v>7</v>
      </c>
      <c r="C21" s="5" t="s">
        <v>73</v>
      </c>
      <c r="D21" s="5"/>
      <c r="E21" s="5"/>
      <c r="F21" s="5"/>
      <c r="G21" s="5"/>
      <c r="H21" s="5"/>
      <c r="I21" s="5"/>
      <c r="J21" s="37">
        <v>7000</v>
      </c>
    </row>
    <row r="22" spans="2:10" ht="12.75">
      <c r="B22" s="5">
        <v>8</v>
      </c>
      <c r="C22" s="5" t="s">
        <v>74</v>
      </c>
      <c r="D22" s="5"/>
      <c r="E22" s="5"/>
      <c r="F22" s="5"/>
      <c r="G22" s="5"/>
      <c r="H22" s="5"/>
      <c r="I22" s="5"/>
      <c r="J22" s="37">
        <v>7533</v>
      </c>
    </row>
    <row r="23" spans="2:10" ht="12.75">
      <c r="B23" s="44" t="s">
        <v>75</v>
      </c>
      <c r="C23" s="34"/>
      <c r="D23" s="34"/>
      <c r="E23" s="41"/>
      <c r="F23" s="5"/>
      <c r="G23" s="5"/>
      <c r="H23" s="5"/>
      <c r="I23" s="5"/>
      <c r="J23" s="35">
        <v>49911</v>
      </c>
    </row>
    <row r="24" spans="2:11" ht="12.75">
      <c r="B24" s="5">
        <v>9</v>
      </c>
      <c r="C24" s="45" t="s">
        <v>76</v>
      </c>
      <c r="D24" s="7"/>
      <c r="E24" s="7"/>
      <c r="F24" s="5"/>
      <c r="G24" s="5"/>
      <c r="H24" s="5"/>
      <c r="I24" s="5"/>
      <c r="J24" s="46">
        <v>18237</v>
      </c>
      <c r="K24" s="23"/>
    </row>
    <row r="25" spans="2:10" ht="12.75">
      <c r="B25" s="47">
        <v>10</v>
      </c>
      <c r="C25" s="47" t="s">
        <v>77</v>
      </c>
      <c r="D25" s="48"/>
      <c r="E25" s="48"/>
      <c r="F25" s="5"/>
      <c r="G25" s="5"/>
      <c r="H25" s="5"/>
      <c r="I25" s="5"/>
      <c r="J25" s="37">
        <v>31674</v>
      </c>
    </row>
    <row r="26" spans="2:10" ht="12.75">
      <c r="B26" s="5">
        <v>11</v>
      </c>
      <c r="C26" s="5" t="s">
        <v>78</v>
      </c>
      <c r="D26" s="5"/>
      <c r="E26" s="5"/>
      <c r="F26" s="5"/>
      <c r="G26" s="5"/>
      <c r="H26" s="5"/>
      <c r="I26" s="5"/>
      <c r="J26" s="37"/>
    </row>
    <row r="27" spans="2:10" ht="15">
      <c r="B27" s="49" t="s">
        <v>79</v>
      </c>
      <c r="C27" s="5"/>
      <c r="D27" s="5"/>
      <c r="E27" s="5"/>
      <c r="F27" s="5"/>
      <c r="G27" s="5"/>
      <c r="H27" s="5"/>
      <c r="I27" s="5"/>
      <c r="J27" s="50">
        <f>SUM(J9+J17+J20+J23)</f>
        <v>536492</v>
      </c>
    </row>
    <row r="28" spans="2:10" ht="12.75">
      <c r="B28" s="14" t="s">
        <v>80</v>
      </c>
      <c r="C28" s="5"/>
      <c r="D28" s="5"/>
      <c r="E28" s="5"/>
      <c r="F28" s="5"/>
      <c r="G28" s="5"/>
      <c r="H28" s="5"/>
      <c r="I28" s="5"/>
      <c r="J28" s="35">
        <f>SUM(J29:J30)</f>
        <v>185394</v>
      </c>
    </row>
    <row r="29" spans="2:10" ht="12.75">
      <c r="B29" s="5">
        <v>12</v>
      </c>
      <c r="C29" s="52" t="s">
        <v>81</v>
      </c>
      <c r="D29" s="5"/>
      <c r="E29" s="5"/>
      <c r="F29" s="5"/>
      <c r="G29" s="5"/>
      <c r="H29" s="5"/>
      <c r="I29" s="5"/>
      <c r="J29" s="37">
        <v>185394</v>
      </c>
    </row>
    <row r="30" spans="2:10" ht="12.75">
      <c r="B30" s="5">
        <v>13</v>
      </c>
      <c r="C30" s="5" t="s">
        <v>82</v>
      </c>
      <c r="D30" s="5"/>
      <c r="E30" s="5"/>
      <c r="F30" s="5"/>
      <c r="G30" s="5"/>
      <c r="H30" s="5"/>
      <c r="I30" s="5"/>
      <c r="J30" s="37"/>
    </row>
    <row r="31" spans="2:10" ht="15">
      <c r="B31" s="53" t="s">
        <v>83</v>
      </c>
      <c r="C31" s="34"/>
      <c r="D31" s="34"/>
      <c r="E31" s="41"/>
      <c r="F31" s="5"/>
      <c r="G31" s="5"/>
      <c r="H31" s="5"/>
      <c r="I31" s="5"/>
      <c r="J31" s="50">
        <f>(J9+J17+J20+J23+J28)</f>
        <v>721886</v>
      </c>
    </row>
    <row r="32" spans="2:10" ht="12.75">
      <c r="B32" s="44" t="s">
        <v>84</v>
      </c>
      <c r="C32" s="34"/>
      <c r="D32" s="34"/>
      <c r="E32" s="41"/>
      <c r="F32" s="5"/>
      <c r="G32" s="5"/>
      <c r="H32" s="5"/>
      <c r="I32" s="5"/>
      <c r="J32" s="35">
        <f>SUM(J34:J40)</f>
        <v>460665</v>
      </c>
    </row>
    <row r="33" spans="2:10" ht="12.75">
      <c r="B33" s="5"/>
      <c r="C33" s="5"/>
      <c r="D33" s="5"/>
      <c r="E33" s="5"/>
      <c r="F33" s="5"/>
      <c r="G33" s="5"/>
      <c r="H33" s="5"/>
      <c r="I33" s="5"/>
      <c r="J33" s="37"/>
    </row>
    <row r="34" spans="2:11" ht="12.75">
      <c r="B34" s="5">
        <v>14</v>
      </c>
      <c r="C34" s="54" t="s">
        <v>85</v>
      </c>
      <c r="D34" s="34"/>
      <c r="E34" s="41"/>
      <c r="F34" s="5"/>
      <c r="G34" s="5"/>
      <c r="H34" s="5"/>
      <c r="I34" s="5"/>
      <c r="J34" s="46">
        <v>145247</v>
      </c>
      <c r="K34" s="23"/>
    </row>
    <row r="35" spans="2:11" ht="12.75">
      <c r="B35" s="5">
        <v>15</v>
      </c>
      <c r="C35" s="54" t="s">
        <v>28</v>
      </c>
      <c r="D35" s="55"/>
      <c r="E35" s="56"/>
      <c r="F35" s="5"/>
      <c r="G35" s="5"/>
      <c r="H35" s="5"/>
      <c r="I35" s="5"/>
      <c r="J35" s="46">
        <v>39540</v>
      </c>
      <c r="K35" s="23"/>
    </row>
    <row r="36" spans="2:11" ht="12.75">
      <c r="B36" s="5">
        <v>16</v>
      </c>
      <c r="C36" s="54" t="s">
        <v>86</v>
      </c>
      <c r="D36" s="55"/>
      <c r="E36" s="56"/>
      <c r="F36" s="5"/>
      <c r="G36" s="5"/>
      <c r="H36" s="5"/>
      <c r="I36" s="5"/>
      <c r="J36" s="46">
        <v>161152</v>
      </c>
      <c r="K36" s="23"/>
    </row>
    <row r="37" spans="2:10" ht="12.75">
      <c r="B37" s="5">
        <v>17</v>
      </c>
      <c r="C37" s="45" t="s">
        <v>87</v>
      </c>
      <c r="D37" s="45"/>
      <c r="E37" s="45"/>
      <c r="F37" s="5"/>
      <c r="G37" s="5"/>
      <c r="H37" s="5"/>
      <c r="I37" s="5"/>
      <c r="J37" s="57">
        <v>78520</v>
      </c>
    </row>
    <row r="38" spans="2:10" ht="12.75">
      <c r="B38" s="5">
        <v>18</v>
      </c>
      <c r="C38" s="45" t="s">
        <v>88</v>
      </c>
      <c r="D38" s="52"/>
      <c r="E38" s="52"/>
      <c r="F38" s="5"/>
      <c r="G38" s="5"/>
      <c r="H38" s="5"/>
      <c r="I38" s="5"/>
      <c r="J38" s="58">
        <v>17300</v>
      </c>
    </row>
    <row r="39" spans="2:10" ht="12.75">
      <c r="B39" s="5">
        <v>19</v>
      </c>
      <c r="C39" s="45" t="s">
        <v>89</v>
      </c>
      <c r="D39" s="5"/>
      <c r="E39" s="5"/>
      <c r="F39" s="5"/>
      <c r="G39" s="5"/>
      <c r="H39" s="5"/>
      <c r="I39" s="5"/>
      <c r="J39" s="46">
        <v>18906</v>
      </c>
    </row>
    <row r="40" spans="2:10" ht="12.75">
      <c r="B40" s="5">
        <v>20</v>
      </c>
      <c r="C40" s="54" t="s">
        <v>56</v>
      </c>
      <c r="D40" s="34"/>
      <c r="E40" s="41"/>
      <c r="F40" s="5"/>
      <c r="G40" s="5"/>
      <c r="H40" s="5"/>
      <c r="I40" s="5"/>
      <c r="J40" s="46"/>
    </row>
    <row r="41" spans="2:10" ht="12.75">
      <c r="B41" s="44" t="s">
        <v>57</v>
      </c>
      <c r="C41" s="34"/>
      <c r="D41" s="34"/>
      <c r="E41" s="41"/>
      <c r="F41" s="5"/>
      <c r="G41" s="5"/>
      <c r="H41" s="5"/>
      <c r="I41" s="5"/>
      <c r="J41" s="59">
        <f>SUM(J42)</f>
        <v>139046</v>
      </c>
    </row>
    <row r="42" spans="2:10" ht="12.75">
      <c r="B42" s="5">
        <v>21</v>
      </c>
      <c r="C42" s="45" t="s">
        <v>90</v>
      </c>
      <c r="D42" s="5"/>
      <c r="E42" s="5"/>
      <c r="F42" s="5"/>
      <c r="G42" s="5"/>
      <c r="H42" s="5"/>
      <c r="I42" s="5"/>
      <c r="J42" s="38">
        <v>139046</v>
      </c>
    </row>
    <row r="43" spans="2:10" ht="12.75">
      <c r="B43" s="44" t="s">
        <v>91</v>
      </c>
      <c r="C43" s="34"/>
      <c r="D43" s="34"/>
      <c r="E43" s="41"/>
      <c r="F43" s="5"/>
      <c r="G43" s="5"/>
      <c r="H43" s="5"/>
      <c r="I43" s="5"/>
      <c r="J43" s="36">
        <f>SUM(J44:J45)</f>
        <v>0</v>
      </c>
    </row>
    <row r="44" spans="2:10" ht="12.75">
      <c r="B44" s="5">
        <v>22</v>
      </c>
      <c r="C44" s="54" t="s">
        <v>92</v>
      </c>
      <c r="D44" s="34"/>
      <c r="E44" s="41"/>
      <c r="F44" s="5"/>
      <c r="G44" s="5"/>
      <c r="H44" s="5"/>
      <c r="I44" s="5"/>
      <c r="J44" s="38"/>
    </row>
    <row r="45" spans="2:10" ht="12.75">
      <c r="B45" s="5">
        <v>23</v>
      </c>
      <c r="C45" s="54" t="s">
        <v>564</v>
      </c>
      <c r="D45" s="34"/>
      <c r="E45" s="41"/>
      <c r="F45" s="5"/>
      <c r="G45" s="5"/>
      <c r="H45" s="5"/>
      <c r="I45" s="5"/>
      <c r="J45" s="38"/>
    </row>
    <row r="46" spans="2:10" ht="15">
      <c r="B46" s="49" t="s">
        <v>93</v>
      </c>
      <c r="C46" s="5"/>
      <c r="D46" s="5"/>
      <c r="E46" s="5"/>
      <c r="F46" s="5"/>
      <c r="G46" s="5"/>
      <c r="H46" s="5"/>
      <c r="I46" s="5"/>
      <c r="J46" s="51">
        <f>(J32+J41+J43)</f>
        <v>599711</v>
      </c>
    </row>
    <row r="47" spans="2:10" ht="12.75">
      <c r="B47" s="14" t="s">
        <v>94</v>
      </c>
      <c r="C47" s="5"/>
      <c r="D47" s="5"/>
      <c r="E47" s="5"/>
      <c r="F47" s="5"/>
      <c r="G47" s="5"/>
      <c r="H47" s="5"/>
      <c r="I47" s="5"/>
      <c r="J47" s="36">
        <v>122175</v>
      </c>
    </row>
    <row r="48" spans="2:10" ht="12.75">
      <c r="B48" s="5">
        <v>23</v>
      </c>
      <c r="C48" s="5" t="s">
        <v>95</v>
      </c>
      <c r="D48" s="5"/>
      <c r="E48" s="5"/>
      <c r="F48" s="5"/>
      <c r="G48" s="5"/>
      <c r="H48" s="5"/>
      <c r="I48" s="5"/>
      <c r="J48" s="38">
        <v>122175</v>
      </c>
    </row>
    <row r="49" spans="2:10" ht="12.75">
      <c r="B49" s="5">
        <v>24</v>
      </c>
      <c r="C49" s="5" t="s">
        <v>96</v>
      </c>
      <c r="D49" s="5"/>
      <c r="E49" s="5"/>
      <c r="F49" s="5"/>
      <c r="G49" s="5"/>
      <c r="H49" s="5"/>
      <c r="I49" s="5"/>
      <c r="J49" s="38"/>
    </row>
    <row r="50" spans="2:10" ht="15">
      <c r="B50" s="53" t="s">
        <v>97</v>
      </c>
      <c r="C50" s="34"/>
      <c r="D50" s="34"/>
      <c r="E50" s="41"/>
      <c r="F50" s="5"/>
      <c r="G50" s="5"/>
      <c r="H50" s="5"/>
      <c r="I50" s="5"/>
      <c r="J50" s="51">
        <f>(J46+J47)</f>
        <v>721886</v>
      </c>
    </row>
    <row r="51" spans="2:10" ht="12.75" customHeight="1" hidden="1">
      <c r="B51" s="40"/>
      <c r="C51" s="34"/>
      <c r="D51" s="34"/>
      <c r="E51" s="41"/>
      <c r="F51" s="5"/>
      <c r="G51" s="5"/>
      <c r="H51" s="5"/>
      <c r="I51" s="5"/>
      <c r="J51" s="5"/>
    </row>
    <row r="52" spans="2:10" ht="12.75">
      <c r="B52" s="14" t="s">
        <v>98</v>
      </c>
      <c r="C52" s="14"/>
      <c r="D52" s="14"/>
      <c r="E52" s="14"/>
      <c r="F52" s="5"/>
      <c r="G52" s="5"/>
      <c r="H52" s="5"/>
      <c r="I52" s="5"/>
      <c r="J52" s="263">
        <f>(J27-J46)</f>
        <v>-63219</v>
      </c>
    </row>
    <row r="53" spans="2:10" ht="12.75">
      <c r="B53" s="14" t="s">
        <v>99</v>
      </c>
      <c r="C53" s="14"/>
      <c r="D53" s="14"/>
      <c r="E53" s="14"/>
      <c r="F53" s="39"/>
      <c r="G53" s="39"/>
      <c r="H53" s="39"/>
      <c r="I53" s="39"/>
      <c r="J53" s="263">
        <f>(J28-J47)</f>
        <v>63219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I12" sqref="I12"/>
    </sheetView>
  </sheetViews>
  <sheetFormatPr defaultColWidth="9.00390625" defaultRowHeight="12.75"/>
  <cols>
    <col min="3" max="3" width="32.25390625" style="0" customWidth="1"/>
    <col min="4" max="4" width="18.875" style="0" customWidth="1"/>
  </cols>
  <sheetData>
    <row r="1" spans="1:4" ht="12.75">
      <c r="A1" s="10" t="s">
        <v>640</v>
      </c>
      <c r="B1" s="10"/>
      <c r="C1" s="10"/>
      <c r="D1" s="10"/>
    </row>
    <row r="2" spans="1:4" ht="12.75">
      <c r="A2" s="10" t="s">
        <v>2</v>
      </c>
      <c r="B2" s="10"/>
      <c r="C2" s="10"/>
      <c r="D2" s="10"/>
    </row>
    <row r="4" ht="12.75" hidden="1"/>
    <row r="5" spans="1:8" ht="12.75">
      <c r="A5" s="10" t="s">
        <v>566</v>
      </c>
      <c r="B5" s="10"/>
      <c r="C5" s="10"/>
      <c r="D5" s="10"/>
      <c r="E5" s="10"/>
      <c r="F5" s="10"/>
      <c r="G5" s="10"/>
      <c r="H5" s="10"/>
    </row>
    <row r="8" spans="1:4" ht="12.75">
      <c r="A8" s="279" t="s">
        <v>567</v>
      </c>
      <c r="B8" s="279"/>
      <c r="C8" s="279"/>
      <c r="D8" s="279"/>
    </row>
    <row r="9" spans="1:4" ht="12.75" hidden="1">
      <c r="A9" s="279"/>
      <c r="B9" s="279"/>
      <c r="C9" s="279"/>
      <c r="D9" s="279"/>
    </row>
    <row r="10" spans="1:6" ht="14.25">
      <c r="A10" s="264"/>
      <c r="B10" s="92"/>
      <c r="C10" s="92"/>
      <c r="D10" s="93"/>
      <c r="F10" s="1" t="s">
        <v>246</v>
      </c>
    </row>
    <row r="11" spans="1:4" ht="12.75">
      <c r="A11" s="279" t="s">
        <v>376</v>
      </c>
      <c r="B11" s="279"/>
      <c r="C11" s="279"/>
      <c r="D11" s="279"/>
    </row>
    <row r="12" spans="1:4" ht="14.25">
      <c r="A12" s="264"/>
      <c r="B12" s="92" t="s">
        <v>570</v>
      </c>
      <c r="C12" s="92" t="s">
        <v>378</v>
      </c>
      <c r="D12" s="93">
        <v>8725000</v>
      </c>
    </row>
    <row r="13" spans="1:4" ht="14.25">
      <c r="A13" s="264"/>
      <c r="B13" s="92" t="s">
        <v>553</v>
      </c>
      <c r="C13" s="92" t="s">
        <v>554</v>
      </c>
      <c r="D13" s="93">
        <v>2500000</v>
      </c>
    </row>
    <row r="14" spans="1:4" ht="14.25">
      <c r="A14" s="264"/>
      <c r="B14" s="92" t="s">
        <v>555</v>
      </c>
      <c r="C14" s="92" t="s">
        <v>556</v>
      </c>
      <c r="D14" s="93">
        <v>76416000</v>
      </c>
    </row>
    <row r="15" spans="1:4" ht="14.25">
      <c r="A15" s="264"/>
      <c r="B15" s="92" t="s">
        <v>379</v>
      </c>
      <c r="C15" s="92" t="s">
        <v>380</v>
      </c>
      <c r="D15" s="93">
        <v>21720000</v>
      </c>
    </row>
    <row r="16" spans="1:4" ht="14.25">
      <c r="A16" s="264"/>
      <c r="B16" s="92" t="s">
        <v>381</v>
      </c>
      <c r="C16" s="92" t="s">
        <v>382</v>
      </c>
      <c r="D16" s="93">
        <v>9250000</v>
      </c>
    </row>
    <row r="17" spans="1:4" ht="14.25">
      <c r="A17" s="264"/>
      <c r="B17" s="92" t="s">
        <v>383</v>
      </c>
      <c r="C17" s="92" t="s">
        <v>384</v>
      </c>
      <c r="D17" s="93">
        <v>8710000</v>
      </c>
    </row>
    <row r="18" spans="1:4" ht="14.25">
      <c r="A18" s="264"/>
      <c r="B18" s="92" t="s">
        <v>385</v>
      </c>
      <c r="C18" s="92" t="s">
        <v>23</v>
      </c>
      <c r="D18" s="93">
        <v>7550000</v>
      </c>
    </row>
    <row r="19" spans="1:4" ht="14.25">
      <c r="A19" s="264"/>
      <c r="B19" s="92" t="s">
        <v>386</v>
      </c>
      <c r="C19" s="92" t="s">
        <v>387</v>
      </c>
      <c r="D19" s="93">
        <v>420000</v>
      </c>
    </row>
    <row r="20" spans="1:4" ht="14.25">
      <c r="A20" s="264"/>
      <c r="B20" s="92" t="s">
        <v>388</v>
      </c>
      <c r="C20" s="92" t="s">
        <v>389</v>
      </c>
      <c r="D20" s="93">
        <v>1538000</v>
      </c>
    </row>
    <row r="21" spans="1:4" ht="14.25">
      <c r="A21" s="264"/>
      <c r="B21" s="92" t="s">
        <v>390</v>
      </c>
      <c r="C21" s="92" t="s">
        <v>115</v>
      </c>
      <c r="D21" s="93">
        <v>22463000</v>
      </c>
    </row>
    <row r="22" spans="1:4" ht="14.25">
      <c r="A22" s="264"/>
      <c r="B22" s="92" t="s">
        <v>391</v>
      </c>
      <c r="C22" s="92" t="s">
        <v>25</v>
      </c>
      <c r="D22" s="93">
        <v>3386000</v>
      </c>
    </row>
    <row r="23" spans="1:4" ht="14.25">
      <c r="A23" s="264"/>
      <c r="B23" s="92" t="s">
        <v>392</v>
      </c>
      <c r="C23" s="92" t="s">
        <v>393</v>
      </c>
      <c r="D23" s="93">
        <v>2293000</v>
      </c>
    </row>
    <row r="24" spans="1:4" ht="14.25">
      <c r="A24" s="264"/>
      <c r="B24" s="92" t="s">
        <v>448</v>
      </c>
      <c r="C24" s="92" t="s">
        <v>449</v>
      </c>
      <c r="D24" s="93">
        <v>20896000</v>
      </c>
    </row>
    <row r="25" spans="1:4" ht="14.25">
      <c r="A25" s="264"/>
      <c r="B25" s="92" t="s">
        <v>394</v>
      </c>
      <c r="C25" s="92" t="s">
        <v>395</v>
      </c>
      <c r="D25" s="93">
        <v>1000000</v>
      </c>
    </row>
    <row r="26" spans="1:4" ht="14.25">
      <c r="A26" s="264"/>
      <c r="B26" s="92" t="s">
        <v>396</v>
      </c>
      <c r="C26" s="92" t="s">
        <v>447</v>
      </c>
      <c r="D26" s="93">
        <v>1697000</v>
      </c>
    </row>
    <row r="27" spans="1:4" ht="14.25">
      <c r="A27" s="264"/>
      <c r="B27" s="92" t="s">
        <v>397</v>
      </c>
      <c r="C27" s="92" t="s">
        <v>551</v>
      </c>
      <c r="D27" s="93">
        <v>9918000</v>
      </c>
    </row>
    <row r="28" spans="1:4" ht="14.25">
      <c r="A28" s="264"/>
      <c r="B28" s="92" t="s">
        <v>399</v>
      </c>
      <c r="C28" s="92" t="s">
        <v>325</v>
      </c>
      <c r="D28" s="93">
        <v>100000</v>
      </c>
    </row>
    <row r="29" spans="1:4" ht="14.25">
      <c r="A29" s="264"/>
      <c r="B29" s="92" t="s">
        <v>400</v>
      </c>
      <c r="C29" s="92" t="s">
        <v>401</v>
      </c>
      <c r="D29" s="93">
        <v>1800000</v>
      </c>
    </row>
    <row r="30" spans="1:4" ht="14.25">
      <c r="A30" s="264"/>
      <c r="B30" s="92" t="s">
        <v>402</v>
      </c>
      <c r="C30" s="92" t="s">
        <v>403</v>
      </c>
      <c r="D30" s="93">
        <v>625000</v>
      </c>
    </row>
    <row r="31" spans="1:4" ht="14.25">
      <c r="A31" s="264"/>
      <c r="B31" s="92" t="s">
        <v>404</v>
      </c>
      <c r="C31" s="92" t="s">
        <v>328</v>
      </c>
      <c r="D31" s="93">
        <v>2500000</v>
      </c>
    </row>
    <row r="32" spans="1:4" ht="14.25">
      <c r="A32" s="264"/>
      <c r="B32" s="92" t="s">
        <v>405</v>
      </c>
      <c r="C32" s="92" t="s">
        <v>329</v>
      </c>
      <c r="D32" s="93">
        <v>250000</v>
      </c>
    </row>
    <row r="33" spans="1:4" ht="14.25">
      <c r="A33" s="264"/>
      <c r="B33" s="163" t="s">
        <v>406</v>
      </c>
      <c r="C33" s="92" t="s">
        <v>552</v>
      </c>
      <c r="D33" s="93">
        <v>2000000</v>
      </c>
    </row>
    <row r="34" spans="1:4" ht="14.25" hidden="1">
      <c r="A34" s="264"/>
      <c r="B34" s="92"/>
      <c r="C34" s="92"/>
      <c r="D34" s="93"/>
    </row>
    <row r="35" spans="1:4" ht="14.25">
      <c r="A35" s="264"/>
      <c r="B35" s="92" t="s">
        <v>385</v>
      </c>
      <c r="C35" s="92" t="s">
        <v>132</v>
      </c>
      <c r="D35" s="93">
        <v>23493000</v>
      </c>
    </row>
    <row r="36" spans="1:4" ht="14.25">
      <c r="A36" s="264"/>
      <c r="B36" s="92" t="s">
        <v>458</v>
      </c>
      <c r="C36" s="92" t="s">
        <v>133</v>
      </c>
      <c r="D36" s="93">
        <v>5900000</v>
      </c>
    </row>
    <row r="37" spans="1:4" ht="14.25">
      <c r="A37" s="264"/>
      <c r="B37" s="92" t="s">
        <v>410</v>
      </c>
      <c r="C37" s="92" t="s">
        <v>10</v>
      </c>
      <c r="D37" s="93">
        <v>9848000</v>
      </c>
    </row>
    <row r="38" spans="1:4" ht="14.25">
      <c r="A38" s="264"/>
      <c r="B38" s="92" t="s">
        <v>459</v>
      </c>
      <c r="C38" s="92" t="s">
        <v>460</v>
      </c>
      <c r="D38" s="93">
        <v>67370000</v>
      </c>
    </row>
    <row r="39" spans="1:4" ht="14.25">
      <c r="A39" s="264"/>
      <c r="B39" s="92" t="s">
        <v>557</v>
      </c>
      <c r="C39" s="92" t="s">
        <v>558</v>
      </c>
      <c r="D39" s="93">
        <v>122175000</v>
      </c>
    </row>
    <row r="40" spans="1:4" ht="14.25">
      <c r="A40" s="264"/>
      <c r="B40" s="92" t="s">
        <v>411</v>
      </c>
      <c r="C40" s="92" t="s">
        <v>8</v>
      </c>
      <c r="D40" s="93">
        <v>66771000</v>
      </c>
    </row>
    <row r="41" spans="1:4" ht="14.25">
      <c r="A41" s="264"/>
      <c r="B41" s="92" t="s">
        <v>412</v>
      </c>
      <c r="C41" s="92" t="s">
        <v>413</v>
      </c>
      <c r="D41" s="93">
        <v>1890000</v>
      </c>
    </row>
    <row r="42" spans="1:4" ht="14.25">
      <c r="A42" s="264"/>
      <c r="B42" s="92" t="s">
        <v>414</v>
      </c>
      <c r="C42" s="92" t="s">
        <v>415</v>
      </c>
      <c r="D42" s="93">
        <v>1650000</v>
      </c>
    </row>
    <row r="43" spans="1:4" ht="14.25">
      <c r="A43" s="264"/>
      <c r="B43" s="92"/>
      <c r="C43" s="92" t="s">
        <v>497</v>
      </c>
      <c r="D43" s="93"/>
    </row>
    <row r="44" spans="1:4" ht="14.25">
      <c r="A44" s="264"/>
      <c r="B44" s="92"/>
      <c r="C44" s="92"/>
      <c r="D44" s="93"/>
    </row>
    <row r="45" spans="1:4" ht="12.75">
      <c r="A45" s="146" t="s">
        <v>559</v>
      </c>
      <c r="B45" s="146"/>
      <c r="C45" s="146"/>
      <c r="D45" s="147">
        <f>SUM(D12:D43)</f>
        <v>504854000</v>
      </c>
    </row>
    <row r="46" spans="1:4" ht="14.25">
      <c r="A46" s="264"/>
      <c r="B46" s="264"/>
      <c r="C46" s="264"/>
      <c r="D46" s="265"/>
    </row>
    <row r="47" spans="1:4" ht="14.25">
      <c r="A47" s="264" t="s">
        <v>416</v>
      </c>
      <c r="B47" s="264"/>
      <c r="C47" s="264"/>
      <c r="D47" s="265"/>
    </row>
    <row r="48" spans="1:4" ht="14.25">
      <c r="A48" s="264"/>
      <c r="B48" s="264" t="s">
        <v>417</v>
      </c>
      <c r="C48" s="264" t="s">
        <v>418</v>
      </c>
      <c r="D48" s="265">
        <v>9467000</v>
      </c>
    </row>
    <row r="49" spans="1:4" ht="14.25">
      <c r="A49" s="264"/>
      <c r="B49" s="264" t="s">
        <v>419</v>
      </c>
      <c r="C49" s="264" t="s">
        <v>474</v>
      </c>
      <c r="D49" s="265">
        <v>128667000</v>
      </c>
    </row>
    <row r="50" spans="1:4" ht="14.25">
      <c r="A50" s="266"/>
      <c r="B50" s="266"/>
      <c r="C50" s="266"/>
      <c r="D50" s="267"/>
    </row>
    <row r="51" spans="1:4" ht="12.75">
      <c r="A51" s="146" t="s">
        <v>374</v>
      </c>
      <c r="B51" s="146"/>
      <c r="C51" s="146"/>
      <c r="D51" s="147">
        <f>SUM(D48:D49)</f>
        <v>138134000</v>
      </c>
    </row>
    <row r="52" spans="1:4" ht="12.75">
      <c r="A52" s="88"/>
      <c r="B52" s="88"/>
      <c r="C52" s="88"/>
      <c r="D52" s="187"/>
    </row>
    <row r="53" spans="1:4" ht="12.75">
      <c r="A53" s="146" t="s">
        <v>420</v>
      </c>
      <c r="B53" s="146"/>
      <c r="C53" s="146"/>
      <c r="D53" s="147">
        <v>72234000</v>
      </c>
    </row>
    <row r="54" spans="1:4" ht="12.75">
      <c r="A54" s="88"/>
      <c r="B54" s="88"/>
      <c r="C54" s="88"/>
      <c r="D54" s="88"/>
    </row>
    <row r="55" spans="1:4" ht="12.75">
      <c r="A55" s="347" t="s">
        <v>571</v>
      </c>
      <c r="B55" s="347"/>
      <c r="C55" s="347"/>
      <c r="D55" s="147">
        <f>SUM(D45+D51+D53)</f>
        <v>715222000</v>
      </c>
    </row>
    <row r="57" spans="1:4" ht="12.75">
      <c r="A57" s="279" t="s">
        <v>568</v>
      </c>
      <c r="B57" s="279"/>
      <c r="C57" s="279"/>
      <c r="D57" s="279"/>
    </row>
    <row r="59" spans="2:4" ht="12.75">
      <c r="B59" t="s">
        <v>408</v>
      </c>
      <c r="C59" t="s">
        <v>569</v>
      </c>
      <c r="D59" s="67">
        <v>6664000</v>
      </c>
    </row>
    <row r="61" spans="1:4" ht="15">
      <c r="A61" s="345" t="s">
        <v>572</v>
      </c>
      <c r="B61" s="346"/>
      <c r="C61" s="346"/>
      <c r="D61" s="268">
        <f>SUM(D55+D59)</f>
        <v>721886000</v>
      </c>
    </row>
  </sheetData>
  <sheetProtection/>
  <mergeCells count="6">
    <mergeCell ref="A61:C61"/>
    <mergeCell ref="A9:D9"/>
    <mergeCell ref="A8:D8"/>
    <mergeCell ref="A57:D57"/>
    <mergeCell ref="A55:C55"/>
    <mergeCell ref="A11:D11"/>
  </mergeCells>
  <printOptions/>
  <pageMargins left="0.75" right="0.75" top="1" bottom="1" header="0.5" footer="0.5"/>
  <pageSetup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3"/>
  <sheetViews>
    <sheetView zoomScalePageLayoutView="0" workbookViewId="0" topLeftCell="A400">
      <selection activeCell="F551" sqref="F551"/>
    </sheetView>
  </sheetViews>
  <sheetFormatPr defaultColWidth="9.00390625" defaultRowHeight="12.75"/>
  <cols>
    <col min="1" max="1" width="11.625" style="0" bestFit="1" customWidth="1"/>
    <col min="2" max="2" width="13.75390625" style="0" customWidth="1"/>
    <col min="3" max="3" width="34.875" style="0" customWidth="1"/>
    <col min="4" max="4" width="24.625" style="0" customWidth="1"/>
    <col min="5" max="5" width="2.75390625" style="0" hidden="1" customWidth="1"/>
    <col min="6" max="6" width="20.00390625" style="0" customWidth="1"/>
    <col min="7" max="7" width="19.25390625" style="0" customWidth="1"/>
    <col min="8" max="8" width="20.125" style="0" customWidth="1"/>
    <col min="9" max="9" width="19.00390625" style="0" customWidth="1"/>
  </cols>
  <sheetData>
    <row r="1" spans="1:10" ht="12.75">
      <c r="A1" s="23" t="s">
        <v>587</v>
      </c>
      <c r="I1" s="1"/>
      <c r="J1" s="138"/>
    </row>
    <row r="2" spans="1:8" ht="12.75">
      <c r="A2" s="23" t="s">
        <v>2</v>
      </c>
      <c r="H2" s="1" t="s">
        <v>277</v>
      </c>
    </row>
    <row r="4" spans="1:10" ht="15.75">
      <c r="A4" s="280" t="s">
        <v>424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5.75">
      <c r="A5" s="280" t="s">
        <v>53</v>
      </c>
      <c r="B5" s="280"/>
      <c r="C5" s="280"/>
      <c r="D5" s="280"/>
      <c r="E5" s="280"/>
      <c r="F5" s="280"/>
      <c r="G5" s="280"/>
      <c r="H5" s="280"/>
      <c r="I5" s="280"/>
      <c r="J5" s="280"/>
    </row>
    <row r="7" spans="1:9" ht="12.75">
      <c r="A7" s="92"/>
      <c r="B7" s="92"/>
      <c r="C7" s="92"/>
      <c r="D7" s="92"/>
      <c r="E7" s="92"/>
      <c r="F7" s="279" t="s">
        <v>584</v>
      </c>
      <c r="G7" s="283"/>
      <c r="H7" s="283"/>
      <c r="I7" s="140"/>
    </row>
    <row r="8" spans="1:9" ht="12.75">
      <c r="A8" s="92"/>
      <c r="B8" s="92"/>
      <c r="C8" s="92"/>
      <c r="D8" s="92"/>
      <c r="E8" s="92"/>
      <c r="F8" s="11" t="s">
        <v>581</v>
      </c>
      <c r="G8" s="11" t="s">
        <v>582</v>
      </c>
      <c r="H8" s="139" t="s">
        <v>583</v>
      </c>
      <c r="I8" s="140"/>
    </row>
    <row r="9" spans="1:9" ht="12.75">
      <c r="A9" s="92"/>
      <c r="B9" s="92"/>
      <c r="C9" s="92"/>
      <c r="D9" s="92"/>
      <c r="E9" s="92"/>
      <c r="F9" s="11"/>
      <c r="G9" s="11"/>
      <c r="H9" s="99" t="s">
        <v>278</v>
      </c>
      <c r="I9" s="140"/>
    </row>
    <row r="10" spans="1:9" ht="12.75">
      <c r="A10" s="281" t="s">
        <v>279</v>
      </c>
      <c r="B10" s="281"/>
      <c r="C10" s="281"/>
      <c r="D10" s="281"/>
      <c r="E10" s="281"/>
      <c r="F10" s="281"/>
      <c r="G10" s="281"/>
      <c r="H10" s="281"/>
      <c r="I10" s="140"/>
    </row>
    <row r="11" spans="1:9" ht="12.75">
      <c r="A11" s="92"/>
      <c r="B11" s="92"/>
      <c r="C11" s="92"/>
      <c r="D11" s="92"/>
      <c r="E11" s="92"/>
      <c r="F11" s="92"/>
      <c r="G11" s="92"/>
      <c r="H11" s="140"/>
      <c r="I11" s="140"/>
    </row>
    <row r="12" spans="1:9" ht="12.75">
      <c r="A12" s="141">
        <v>55213</v>
      </c>
      <c r="B12" s="92" t="s">
        <v>618</v>
      </c>
      <c r="C12" s="92"/>
      <c r="D12" s="92"/>
      <c r="E12" s="92"/>
      <c r="F12" s="93">
        <v>3700000</v>
      </c>
      <c r="G12" s="93">
        <v>6070000</v>
      </c>
      <c r="H12" s="93">
        <v>2370000</v>
      </c>
      <c r="I12" s="140"/>
    </row>
    <row r="13" spans="1:9" ht="12.75">
      <c r="A13" s="141">
        <v>55219</v>
      </c>
      <c r="B13" s="92" t="s">
        <v>333</v>
      </c>
      <c r="C13" s="92"/>
      <c r="D13" s="92"/>
      <c r="E13" s="92"/>
      <c r="F13" s="93">
        <v>800000</v>
      </c>
      <c r="G13" s="93">
        <v>800000</v>
      </c>
      <c r="H13" s="93"/>
      <c r="I13" s="140"/>
    </row>
    <row r="14" spans="1:9" ht="12.75">
      <c r="A14" s="142">
        <v>5611111</v>
      </c>
      <c r="B14" t="s">
        <v>280</v>
      </c>
      <c r="F14" s="93">
        <v>1215000</v>
      </c>
      <c r="G14" s="93">
        <v>1855000</v>
      </c>
      <c r="H14" s="93">
        <v>640000</v>
      </c>
      <c r="I14" s="140"/>
    </row>
    <row r="15" spans="1:9" ht="12.75">
      <c r="A15" s="143" t="s">
        <v>281</v>
      </c>
      <c r="B15" s="144"/>
      <c r="C15" s="144"/>
      <c r="D15" s="144"/>
      <c r="E15" s="144"/>
      <c r="F15" s="145">
        <f>SUM(F12:F14)</f>
        <v>5715000</v>
      </c>
      <c r="G15" s="145">
        <f>SUM(G12:G14)</f>
        <v>8725000</v>
      </c>
      <c r="H15" s="145">
        <f>SUM(H12:H14)</f>
        <v>3010000</v>
      </c>
      <c r="I15" s="140"/>
    </row>
    <row r="16" ht="12.75">
      <c r="I16" s="140"/>
    </row>
    <row r="17" spans="1:9" ht="12.75">
      <c r="A17" s="279" t="s">
        <v>457</v>
      </c>
      <c r="B17" s="279"/>
      <c r="C17" s="279"/>
      <c r="D17" s="279"/>
      <c r="E17" s="279"/>
      <c r="F17" s="279"/>
      <c r="G17" s="279"/>
      <c r="H17" s="279"/>
      <c r="I17" s="140"/>
    </row>
    <row r="18" ht="12.75">
      <c r="I18" s="140"/>
    </row>
    <row r="19" spans="1:9" ht="12.75">
      <c r="A19">
        <v>511213</v>
      </c>
      <c r="B19" t="s">
        <v>285</v>
      </c>
      <c r="F19" s="12">
        <v>3435000</v>
      </c>
      <c r="G19" s="12">
        <v>3435000</v>
      </c>
      <c r="H19" s="12"/>
      <c r="I19" s="140"/>
    </row>
    <row r="20" spans="1:9" ht="12.75">
      <c r="A20">
        <v>53</v>
      </c>
      <c r="B20" t="s">
        <v>287</v>
      </c>
      <c r="F20" s="12">
        <v>928000</v>
      </c>
      <c r="G20" s="12">
        <v>928000</v>
      </c>
      <c r="H20" s="12"/>
      <c r="I20" s="140"/>
    </row>
    <row r="21" spans="6:9" ht="12.75">
      <c r="F21" s="12"/>
      <c r="G21" s="12"/>
      <c r="H21" s="12"/>
      <c r="I21" s="140"/>
    </row>
    <row r="22" spans="2:9" ht="12.75">
      <c r="B22" t="s">
        <v>86</v>
      </c>
      <c r="F22" s="12"/>
      <c r="G22" s="12"/>
      <c r="H22" s="12"/>
      <c r="I22" s="140"/>
    </row>
    <row r="23" spans="1:9" ht="12.75">
      <c r="A23">
        <v>5431</v>
      </c>
      <c r="B23" t="s">
        <v>509</v>
      </c>
      <c r="F23" s="12">
        <v>450000</v>
      </c>
      <c r="G23" s="12">
        <v>450000</v>
      </c>
      <c r="H23" s="12"/>
      <c r="I23" s="140"/>
    </row>
    <row r="24" spans="1:9" ht="12.75">
      <c r="A24">
        <v>5422</v>
      </c>
      <c r="B24" t="s">
        <v>510</v>
      </c>
      <c r="F24" s="12">
        <v>100000</v>
      </c>
      <c r="G24" s="12">
        <v>100000</v>
      </c>
      <c r="H24" s="12"/>
      <c r="I24" s="140"/>
    </row>
    <row r="25" spans="1:9" ht="12.75">
      <c r="A25">
        <v>5441</v>
      </c>
      <c r="B25" t="s">
        <v>511</v>
      </c>
      <c r="F25" s="12">
        <v>300000</v>
      </c>
      <c r="G25" s="12">
        <v>300000</v>
      </c>
      <c r="H25" s="12"/>
      <c r="I25" s="140"/>
    </row>
    <row r="26" spans="1:9" ht="12.75">
      <c r="A26">
        <v>5462</v>
      </c>
      <c r="B26" t="s">
        <v>315</v>
      </c>
      <c r="F26" s="12">
        <v>50000</v>
      </c>
      <c r="G26" s="12">
        <v>50000</v>
      </c>
      <c r="H26" s="12"/>
      <c r="I26" s="140"/>
    </row>
    <row r="27" spans="1:9" ht="12.75">
      <c r="A27">
        <v>5472</v>
      </c>
      <c r="B27" t="s">
        <v>290</v>
      </c>
      <c r="F27" s="12">
        <v>500000</v>
      </c>
      <c r="G27" s="12">
        <v>500000</v>
      </c>
      <c r="H27" s="12"/>
      <c r="I27" s="140"/>
    </row>
    <row r="28" spans="1:9" ht="12.75">
      <c r="A28">
        <v>5491</v>
      </c>
      <c r="B28" t="s">
        <v>512</v>
      </c>
      <c r="F28" s="12">
        <v>500000</v>
      </c>
      <c r="G28" s="12">
        <v>500000</v>
      </c>
      <c r="H28" s="12"/>
      <c r="I28" s="140"/>
    </row>
    <row r="29" spans="1:9" ht="12.75">
      <c r="A29">
        <v>5492</v>
      </c>
      <c r="B29" t="s">
        <v>363</v>
      </c>
      <c r="F29" s="12">
        <v>800000</v>
      </c>
      <c r="G29" s="12">
        <v>800000</v>
      </c>
      <c r="H29" s="12"/>
      <c r="I29" s="140"/>
    </row>
    <row r="30" spans="6:9" ht="12.75">
      <c r="F30" s="12"/>
      <c r="G30" s="12"/>
      <c r="H30" s="12"/>
      <c r="I30" s="140"/>
    </row>
    <row r="31" spans="1:9" ht="12.75">
      <c r="A31">
        <v>55121</v>
      </c>
      <c r="B31" t="s">
        <v>291</v>
      </c>
      <c r="F31" s="12">
        <v>300000</v>
      </c>
      <c r="G31" s="12">
        <v>300000</v>
      </c>
      <c r="H31" s="12"/>
      <c r="I31" s="140"/>
    </row>
    <row r="32" spans="1:9" ht="12.75">
      <c r="A32">
        <v>55214</v>
      </c>
      <c r="B32" t="s">
        <v>513</v>
      </c>
      <c r="F32" s="12">
        <v>2600000</v>
      </c>
      <c r="G32" s="12">
        <v>3500000</v>
      </c>
      <c r="H32" s="12">
        <v>900000</v>
      </c>
      <c r="I32" s="140"/>
    </row>
    <row r="33" spans="1:9" ht="12.75">
      <c r="A33">
        <v>55215</v>
      </c>
      <c r="B33" t="s">
        <v>292</v>
      </c>
      <c r="F33" s="12">
        <v>1000000</v>
      </c>
      <c r="G33" s="12">
        <v>1000000</v>
      </c>
      <c r="H33" s="12"/>
      <c r="I33" s="140"/>
    </row>
    <row r="34" spans="1:9" ht="12.75">
      <c r="A34">
        <v>55217</v>
      </c>
      <c r="B34" t="s">
        <v>293</v>
      </c>
      <c r="F34" s="12">
        <v>600000</v>
      </c>
      <c r="G34" s="12">
        <v>600000</v>
      </c>
      <c r="H34" s="12"/>
      <c r="I34" s="140"/>
    </row>
    <row r="35" spans="1:9" ht="12.75">
      <c r="A35">
        <v>55218</v>
      </c>
      <c r="B35" t="s">
        <v>365</v>
      </c>
      <c r="F35" s="12">
        <v>550000</v>
      </c>
      <c r="G35" s="12">
        <v>550000</v>
      </c>
      <c r="H35" s="12"/>
      <c r="I35" s="140"/>
    </row>
    <row r="36" spans="1:9" ht="12.75">
      <c r="A36">
        <v>55229</v>
      </c>
      <c r="B36" t="s">
        <v>514</v>
      </c>
      <c r="F36" s="12">
        <v>1720000</v>
      </c>
      <c r="G36" s="12">
        <v>1720000</v>
      </c>
      <c r="H36" s="12"/>
      <c r="I36" s="140"/>
    </row>
    <row r="37" spans="1:9" ht="12.75">
      <c r="A37">
        <v>5522</v>
      </c>
      <c r="B37" t="s">
        <v>515</v>
      </c>
      <c r="F37" s="12">
        <v>200000</v>
      </c>
      <c r="G37" s="12">
        <v>200000</v>
      </c>
      <c r="H37" s="12"/>
      <c r="I37" s="140"/>
    </row>
    <row r="38" spans="1:9" ht="12.75">
      <c r="A38">
        <v>56223</v>
      </c>
      <c r="B38" t="s">
        <v>345</v>
      </c>
      <c r="F38" s="12">
        <v>250000</v>
      </c>
      <c r="G38" s="12">
        <v>250000</v>
      </c>
      <c r="H38" s="12"/>
      <c r="I38" s="140"/>
    </row>
    <row r="39" spans="1:9" ht="12.75">
      <c r="A39">
        <v>56329</v>
      </c>
      <c r="B39" t="s">
        <v>346</v>
      </c>
      <c r="F39" s="12">
        <v>2000000</v>
      </c>
      <c r="G39" s="12">
        <v>2000000</v>
      </c>
      <c r="H39" s="12"/>
      <c r="I39" s="140"/>
    </row>
    <row r="40" spans="2:9" ht="12.75">
      <c r="B40" t="s">
        <v>516</v>
      </c>
      <c r="F40" s="12">
        <v>773000</v>
      </c>
      <c r="G40" s="12">
        <v>773000</v>
      </c>
      <c r="H40" s="12"/>
      <c r="I40" s="140"/>
    </row>
    <row r="41" spans="2:9" ht="12.75">
      <c r="B41" t="s">
        <v>591</v>
      </c>
      <c r="F41" s="12"/>
      <c r="G41" s="12">
        <v>940000</v>
      </c>
      <c r="H41" s="12">
        <v>940000</v>
      </c>
      <c r="I41" s="140"/>
    </row>
    <row r="42" spans="2:9" ht="12.75">
      <c r="B42" t="s">
        <v>588</v>
      </c>
      <c r="F42" s="12"/>
      <c r="G42" s="12">
        <v>1000000</v>
      </c>
      <c r="H42" s="12">
        <v>1000000</v>
      </c>
      <c r="I42" s="140"/>
    </row>
    <row r="43" spans="2:9" ht="12.75">
      <c r="B43" t="s">
        <v>573</v>
      </c>
      <c r="F43" s="12">
        <v>1000000</v>
      </c>
      <c r="G43" s="12">
        <v>1000000</v>
      </c>
      <c r="H43" s="12"/>
      <c r="I43" s="140"/>
    </row>
    <row r="44" spans="8:9" ht="12.75">
      <c r="H44" s="12"/>
      <c r="I44" s="140"/>
    </row>
    <row r="45" spans="1:9" ht="12.75">
      <c r="A45" s="146" t="s">
        <v>283</v>
      </c>
      <c r="B45" s="146"/>
      <c r="C45" s="146"/>
      <c r="D45" s="146"/>
      <c r="E45" s="146"/>
      <c r="F45" s="147">
        <f>SUM(F19:F43)</f>
        <v>18056000</v>
      </c>
      <c r="G45" s="147">
        <f>SUM(G19:G43)</f>
        <v>20896000</v>
      </c>
      <c r="H45" s="147">
        <f>SUM(H19:H43)</f>
        <v>2840000</v>
      </c>
      <c r="I45" s="140"/>
    </row>
    <row r="46" ht="12.75">
      <c r="I46" s="140"/>
    </row>
    <row r="47" spans="1:9" ht="12.75">
      <c r="A47" s="279"/>
      <c r="B47" s="279"/>
      <c r="C47" s="279"/>
      <c r="D47" s="279"/>
      <c r="E47" s="279"/>
      <c r="F47" s="279"/>
      <c r="G47" s="279"/>
      <c r="H47" s="279"/>
      <c r="I47" s="140"/>
    </row>
    <row r="48" ht="12.75" customHeight="1" hidden="1">
      <c r="I48" s="140"/>
    </row>
    <row r="49" spans="1:9" ht="12.75" customHeight="1" hidden="1">
      <c r="A49" s="92"/>
      <c r="B49" s="92"/>
      <c r="C49" s="92"/>
      <c r="D49" s="92"/>
      <c r="E49" s="92"/>
      <c r="F49" s="12"/>
      <c r="G49" s="12"/>
      <c r="H49" s="12"/>
      <c r="I49" s="140"/>
    </row>
    <row r="50" spans="1:9" ht="12.75" customHeight="1" hidden="1">
      <c r="A50" s="92"/>
      <c r="B50" s="92"/>
      <c r="C50" s="92"/>
      <c r="D50" s="92"/>
      <c r="E50" s="92"/>
      <c r="F50" s="12"/>
      <c r="G50" s="12"/>
      <c r="H50" s="12"/>
      <c r="I50" s="140"/>
    </row>
    <row r="51" spans="1:9" ht="12.75" customHeight="1" hidden="1">
      <c r="A51" s="174"/>
      <c r="B51" s="174"/>
      <c r="C51" s="174"/>
      <c r="D51" s="174"/>
      <c r="E51" s="174"/>
      <c r="F51" s="198"/>
      <c r="G51" s="198"/>
      <c r="H51" s="198"/>
      <c r="I51" s="140"/>
    </row>
    <row r="52" spans="1:9" ht="15.75" customHeight="1" hidden="1">
      <c r="A52" s="22"/>
      <c r="B52" s="61"/>
      <c r="C52" s="61"/>
      <c r="D52" s="61"/>
      <c r="E52" s="61"/>
      <c r="F52" s="61"/>
      <c r="G52" s="61"/>
      <c r="H52" s="62"/>
      <c r="I52" s="62"/>
    </row>
    <row r="53" spans="1:9" ht="15">
      <c r="A53" s="279" t="s">
        <v>284</v>
      </c>
      <c r="B53" s="279"/>
      <c r="C53" s="279"/>
      <c r="D53" s="279"/>
      <c r="E53" s="279"/>
      <c r="F53" s="279"/>
      <c r="G53" s="279"/>
      <c r="H53" s="279"/>
      <c r="I53" s="62"/>
    </row>
    <row r="54" spans="1:9" ht="15">
      <c r="A54" s="10"/>
      <c r="B54" s="10"/>
      <c r="C54" s="10"/>
      <c r="D54" s="10"/>
      <c r="I54" s="62"/>
    </row>
    <row r="55" spans="1:9" ht="15">
      <c r="A55" s="92">
        <v>511213</v>
      </c>
      <c r="B55" s="92" t="s">
        <v>285</v>
      </c>
      <c r="C55" s="10"/>
      <c r="D55" s="10"/>
      <c r="F55" s="12">
        <v>8290000</v>
      </c>
      <c r="G55" s="12">
        <v>8290000</v>
      </c>
      <c r="H55" s="12"/>
      <c r="I55" s="62"/>
    </row>
    <row r="56" spans="1:9" ht="15">
      <c r="A56" s="92">
        <v>511243</v>
      </c>
      <c r="B56" s="92" t="s">
        <v>286</v>
      </c>
      <c r="C56" s="10"/>
      <c r="D56" s="10"/>
      <c r="F56" s="12">
        <v>360000</v>
      </c>
      <c r="G56" s="12">
        <v>360000</v>
      </c>
      <c r="H56" s="12"/>
      <c r="I56" s="62"/>
    </row>
    <row r="57" spans="1:9" ht="15">
      <c r="A57" s="92">
        <v>512233</v>
      </c>
      <c r="B57" s="92" t="s">
        <v>439</v>
      </c>
      <c r="C57" s="10"/>
      <c r="D57" s="10"/>
      <c r="F57" s="12">
        <v>200000</v>
      </c>
      <c r="G57" s="12">
        <v>200000</v>
      </c>
      <c r="H57" s="12"/>
      <c r="I57" s="62"/>
    </row>
    <row r="58" spans="1:9" ht="15">
      <c r="A58" s="92">
        <v>53</v>
      </c>
      <c r="B58" s="92" t="s">
        <v>287</v>
      </c>
      <c r="C58" s="10"/>
      <c r="D58" s="10"/>
      <c r="F58" s="12">
        <v>2390000</v>
      </c>
      <c r="G58" s="12">
        <v>2390000</v>
      </c>
      <c r="H58" s="12"/>
      <c r="I58" s="62"/>
    </row>
    <row r="59" spans="1:9" ht="15">
      <c r="A59">
        <v>5411</v>
      </c>
      <c r="B59" t="s">
        <v>288</v>
      </c>
      <c r="F59" s="12">
        <v>5100000</v>
      </c>
      <c r="G59" s="12">
        <v>5100000</v>
      </c>
      <c r="H59" s="12"/>
      <c r="I59" s="62"/>
    </row>
    <row r="60" spans="1:9" ht="15">
      <c r="A60">
        <v>54211</v>
      </c>
      <c r="B60" t="s">
        <v>289</v>
      </c>
      <c r="F60" s="12">
        <v>20000</v>
      </c>
      <c r="G60" s="12">
        <v>20000</v>
      </c>
      <c r="H60" s="12"/>
      <c r="I60" s="62"/>
    </row>
    <row r="61" spans="1:9" ht="15">
      <c r="A61">
        <v>54422</v>
      </c>
      <c r="B61" t="s">
        <v>440</v>
      </c>
      <c r="F61" s="12">
        <v>10000</v>
      </c>
      <c r="G61" s="12">
        <v>10000</v>
      </c>
      <c r="H61" s="12"/>
      <c r="I61" s="62"/>
    </row>
    <row r="62" spans="1:9" ht="15">
      <c r="A62">
        <v>54712</v>
      </c>
      <c r="B62" t="s">
        <v>290</v>
      </c>
      <c r="F62" s="12">
        <v>236000</v>
      </c>
      <c r="G62" s="12">
        <v>236000</v>
      </c>
      <c r="H62" s="12"/>
      <c r="I62" s="62"/>
    </row>
    <row r="63" spans="1:9" ht="15">
      <c r="A63" s="92">
        <v>55111</v>
      </c>
      <c r="B63" s="92" t="s">
        <v>291</v>
      </c>
      <c r="C63" s="92"/>
      <c r="D63" s="92"/>
      <c r="E63" s="92"/>
      <c r="F63" s="93">
        <v>31000</v>
      </c>
      <c r="G63" s="93">
        <v>31000</v>
      </c>
      <c r="H63" s="12"/>
      <c r="I63" s="62"/>
    </row>
    <row r="64" spans="1:9" ht="15">
      <c r="A64" s="92">
        <v>55214</v>
      </c>
      <c r="B64" s="92" t="s">
        <v>307</v>
      </c>
      <c r="C64" s="92"/>
      <c r="D64" s="92"/>
      <c r="E64" s="92"/>
      <c r="F64" s="93">
        <v>395000</v>
      </c>
      <c r="G64" s="93">
        <v>395000</v>
      </c>
      <c r="H64" s="12"/>
      <c r="I64" s="62"/>
    </row>
    <row r="65" spans="1:9" ht="15">
      <c r="A65" s="92">
        <v>55215</v>
      </c>
      <c r="B65" s="92" t="s">
        <v>292</v>
      </c>
      <c r="C65" s="92"/>
      <c r="D65" s="92"/>
      <c r="E65" s="92"/>
      <c r="F65" s="93">
        <v>550000</v>
      </c>
      <c r="G65" s="93">
        <v>550000</v>
      </c>
      <c r="H65" s="12"/>
      <c r="I65" s="62"/>
    </row>
    <row r="66" spans="1:9" ht="15">
      <c r="A66" s="92">
        <v>55217</v>
      </c>
      <c r="B66" s="92" t="s">
        <v>293</v>
      </c>
      <c r="C66" s="92"/>
      <c r="D66" s="92"/>
      <c r="E66" s="92"/>
      <c r="F66" s="12">
        <v>395000</v>
      </c>
      <c r="G66" s="12">
        <v>395000</v>
      </c>
      <c r="H66" s="12"/>
      <c r="I66" s="62"/>
    </row>
    <row r="67" spans="1:9" ht="15">
      <c r="A67" s="92">
        <v>55218</v>
      </c>
      <c r="B67" s="92" t="s">
        <v>365</v>
      </c>
      <c r="C67" s="92"/>
      <c r="D67" s="92"/>
      <c r="E67" s="92"/>
      <c r="F67" s="12">
        <v>200000</v>
      </c>
      <c r="G67" s="12">
        <v>200000</v>
      </c>
      <c r="H67" s="12"/>
      <c r="I67" s="62"/>
    </row>
    <row r="68" spans="1:9" ht="15">
      <c r="A68" s="92">
        <v>55219</v>
      </c>
      <c r="B68" s="92" t="s">
        <v>294</v>
      </c>
      <c r="C68" s="92"/>
      <c r="D68" s="92"/>
      <c r="E68" s="92"/>
      <c r="F68" s="12">
        <v>430000</v>
      </c>
      <c r="G68" s="12">
        <v>430000</v>
      </c>
      <c r="H68" s="12"/>
      <c r="I68" s="62"/>
    </row>
    <row r="69" spans="1:9" ht="15">
      <c r="A69" s="92"/>
      <c r="B69" s="92" t="s">
        <v>441</v>
      </c>
      <c r="C69" s="92"/>
      <c r="D69" s="92"/>
      <c r="E69" s="92"/>
      <c r="F69" s="12">
        <v>395000</v>
      </c>
      <c r="G69" s="12">
        <v>395000</v>
      </c>
      <c r="H69" s="12"/>
      <c r="I69" s="62"/>
    </row>
    <row r="70" spans="1:9" ht="15">
      <c r="A70" s="92">
        <v>56221</v>
      </c>
      <c r="B70" s="92" t="s">
        <v>309</v>
      </c>
      <c r="C70" s="92"/>
      <c r="D70" s="92"/>
      <c r="E70" s="92"/>
      <c r="F70" s="12">
        <v>40000</v>
      </c>
      <c r="G70" s="12">
        <v>40000</v>
      </c>
      <c r="H70" s="12"/>
      <c r="I70" s="62"/>
    </row>
    <row r="71" spans="1:9" ht="15">
      <c r="A71" s="92">
        <v>56319</v>
      </c>
      <c r="B71" s="92" t="s">
        <v>295</v>
      </c>
      <c r="C71" s="92"/>
      <c r="D71" s="92"/>
      <c r="E71" s="92"/>
      <c r="F71" s="12">
        <v>456000</v>
      </c>
      <c r="G71" s="12">
        <v>456000</v>
      </c>
      <c r="H71" s="12"/>
      <c r="I71" s="62"/>
    </row>
    <row r="72" spans="1:9" ht="15">
      <c r="A72" s="92">
        <v>5611112</v>
      </c>
      <c r="B72" s="92" t="s">
        <v>296</v>
      </c>
      <c r="F72" s="12">
        <v>2222000</v>
      </c>
      <c r="G72" s="12">
        <v>2222000</v>
      </c>
      <c r="H72" s="12"/>
      <c r="I72" s="62"/>
    </row>
    <row r="73" spans="1:9" ht="15">
      <c r="A73" s="146" t="s">
        <v>283</v>
      </c>
      <c r="B73" s="148"/>
      <c r="C73" s="148"/>
      <c r="D73" s="148"/>
      <c r="E73" s="148"/>
      <c r="F73" s="147">
        <f>SUM(F55:F72)</f>
        <v>21720000</v>
      </c>
      <c r="G73" s="147">
        <f>SUM(G55:G72)</f>
        <v>21720000</v>
      </c>
      <c r="H73" s="147">
        <f>SUM(H55:H72)</f>
        <v>0</v>
      </c>
      <c r="I73" s="62"/>
    </row>
    <row r="74" ht="15">
      <c r="I74" s="62"/>
    </row>
    <row r="75" spans="1:9" ht="15.75">
      <c r="A75" s="279" t="s">
        <v>297</v>
      </c>
      <c r="B75" s="279"/>
      <c r="C75" s="279"/>
      <c r="D75" s="279"/>
      <c r="E75" s="279"/>
      <c r="F75" s="279"/>
      <c r="G75" s="279"/>
      <c r="H75" s="279"/>
      <c r="I75" s="149"/>
    </row>
    <row r="76" spans="1:9" ht="12.75">
      <c r="A76" s="92"/>
      <c r="B76" s="92"/>
      <c r="C76" s="92"/>
      <c r="D76" s="92"/>
      <c r="E76" s="92"/>
      <c r="F76" s="92"/>
      <c r="G76" s="92"/>
      <c r="H76" s="92"/>
      <c r="I76" s="92"/>
    </row>
    <row r="77" spans="1:9" ht="12.75">
      <c r="A77" s="92">
        <v>5411</v>
      </c>
      <c r="B77" s="92" t="s">
        <v>288</v>
      </c>
      <c r="C77" s="92"/>
      <c r="D77" s="92"/>
      <c r="E77" s="92"/>
      <c r="F77" s="12">
        <v>5100000</v>
      </c>
      <c r="G77" s="12">
        <v>5100000</v>
      </c>
      <c r="H77" s="12"/>
      <c r="I77" s="92"/>
    </row>
    <row r="78" spans="1:9" ht="12.75">
      <c r="A78" s="92">
        <v>55111</v>
      </c>
      <c r="B78" s="92" t="s">
        <v>291</v>
      </c>
      <c r="C78" s="92"/>
      <c r="D78" s="92"/>
      <c r="E78" s="92"/>
      <c r="F78" s="12">
        <v>30000</v>
      </c>
      <c r="G78" s="12">
        <v>30000</v>
      </c>
      <c r="H78" s="12"/>
      <c r="I78" s="92"/>
    </row>
    <row r="79" spans="1:9" ht="12.75">
      <c r="A79" s="92">
        <v>55214</v>
      </c>
      <c r="B79" s="92" t="s">
        <v>307</v>
      </c>
      <c r="C79" s="92"/>
      <c r="D79" s="92"/>
      <c r="E79" s="92"/>
      <c r="F79" s="12">
        <v>395000</v>
      </c>
      <c r="G79" s="12">
        <v>395000</v>
      </c>
      <c r="H79" s="12"/>
      <c r="I79" s="92"/>
    </row>
    <row r="80" spans="1:9" ht="12.75">
      <c r="A80" s="92">
        <v>55215</v>
      </c>
      <c r="B80" s="92" t="s">
        <v>292</v>
      </c>
      <c r="C80" s="92"/>
      <c r="D80" s="92"/>
      <c r="E80" s="92"/>
      <c r="F80" s="12">
        <v>550000</v>
      </c>
      <c r="G80" s="12">
        <v>550000</v>
      </c>
      <c r="H80" s="12"/>
      <c r="I80" s="92"/>
    </row>
    <row r="81" spans="1:9" ht="12.75">
      <c r="A81" s="92">
        <v>55217</v>
      </c>
      <c r="B81" s="92" t="s">
        <v>298</v>
      </c>
      <c r="C81" s="92"/>
      <c r="D81" s="92"/>
      <c r="E81" s="92"/>
      <c r="F81" s="12">
        <v>395000</v>
      </c>
      <c r="G81" s="12">
        <v>395000</v>
      </c>
      <c r="H81" s="12"/>
      <c r="I81" s="92"/>
    </row>
    <row r="82" spans="1:10" ht="12.75">
      <c r="A82" s="92">
        <v>55219</v>
      </c>
      <c r="B82" s="92" t="s">
        <v>299</v>
      </c>
      <c r="F82" s="12">
        <v>395000</v>
      </c>
      <c r="G82" s="12">
        <v>395000</v>
      </c>
      <c r="H82" s="12"/>
      <c r="J82" s="138"/>
    </row>
    <row r="83" spans="1:10" ht="12.75">
      <c r="A83" s="92"/>
      <c r="B83" s="92" t="s">
        <v>441</v>
      </c>
      <c r="F83" s="12">
        <v>395000</v>
      </c>
      <c r="G83" s="12">
        <v>395000</v>
      </c>
      <c r="H83" s="12"/>
      <c r="J83" s="138"/>
    </row>
    <row r="84" spans="1:9" ht="12.75">
      <c r="A84" s="92">
        <v>5611112</v>
      </c>
      <c r="B84" s="92" t="s">
        <v>296</v>
      </c>
      <c r="F84" s="12">
        <v>1990000</v>
      </c>
      <c r="G84" s="12">
        <v>1990000</v>
      </c>
      <c r="H84" s="12"/>
      <c r="I84" s="26"/>
    </row>
    <row r="85" spans="1:9" ht="15">
      <c r="A85" s="146" t="s">
        <v>283</v>
      </c>
      <c r="B85" s="136"/>
      <c r="C85" s="136"/>
      <c r="D85" s="136"/>
      <c r="E85" s="136"/>
      <c r="F85" s="147">
        <f>SUM(F77:F84)</f>
        <v>9250000</v>
      </c>
      <c r="G85" s="147">
        <f>SUM(G77:G84)</f>
        <v>9250000</v>
      </c>
      <c r="H85" s="147">
        <f>SUM(H77:H84)</f>
        <v>0</v>
      </c>
      <c r="I85" s="62"/>
    </row>
    <row r="87" spans="1:8" ht="12.75">
      <c r="A87" s="285" t="s">
        <v>145</v>
      </c>
      <c r="B87" s="285"/>
      <c r="C87" s="285"/>
      <c r="D87" s="285"/>
      <c r="E87" s="285"/>
      <c r="F87" s="285"/>
      <c r="G87" s="285"/>
      <c r="H87" s="285"/>
    </row>
    <row r="89" spans="1:8" ht="12.75">
      <c r="A89">
        <v>5411</v>
      </c>
      <c r="B89" t="s">
        <v>288</v>
      </c>
      <c r="F89" s="12">
        <v>4700000</v>
      </c>
      <c r="G89" s="12">
        <v>4700000</v>
      </c>
      <c r="H89" s="12"/>
    </row>
    <row r="90" spans="1:8" ht="12.75">
      <c r="A90">
        <v>55111</v>
      </c>
      <c r="B90" t="s">
        <v>291</v>
      </c>
      <c r="F90" s="12">
        <v>30000</v>
      </c>
      <c r="G90" s="12">
        <v>30000</v>
      </c>
      <c r="H90" s="12"/>
    </row>
    <row r="91" spans="1:8" ht="12.75">
      <c r="A91">
        <v>55214</v>
      </c>
      <c r="B91" t="s">
        <v>307</v>
      </c>
      <c r="F91" s="12">
        <v>395000</v>
      </c>
      <c r="G91" s="12">
        <v>395000</v>
      </c>
      <c r="H91" s="12"/>
    </row>
    <row r="92" spans="1:8" ht="12.75">
      <c r="A92">
        <v>55215</v>
      </c>
      <c r="B92" t="s">
        <v>292</v>
      </c>
      <c r="F92" s="12">
        <v>550000</v>
      </c>
      <c r="G92" s="12">
        <v>550000</v>
      </c>
      <c r="H92" s="12"/>
    </row>
    <row r="93" spans="1:8" ht="12.75">
      <c r="A93">
        <v>55217</v>
      </c>
      <c r="B93" t="s">
        <v>298</v>
      </c>
      <c r="F93" s="12">
        <v>395000</v>
      </c>
      <c r="G93" s="12">
        <v>395000</v>
      </c>
      <c r="H93" s="12"/>
    </row>
    <row r="94" spans="1:8" ht="12.75">
      <c r="A94">
        <v>55219</v>
      </c>
      <c r="B94" t="s">
        <v>299</v>
      </c>
      <c r="F94" s="12">
        <v>395000</v>
      </c>
      <c r="G94" s="12">
        <v>395000</v>
      </c>
      <c r="H94" s="12"/>
    </row>
    <row r="95" spans="2:8" ht="12.75">
      <c r="B95" t="s">
        <v>441</v>
      </c>
      <c r="F95" s="12">
        <v>395000</v>
      </c>
      <c r="G95" s="12">
        <v>395000</v>
      </c>
      <c r="H95" s="12"/>
    </row>
    <row r="96" spans="1:8" ht="12.75">
      <c r="A96">
        <v>5611112</v>
      </c>
      <c r="B96" t="s">
        <v>296</v>
      </c>
      <c r="F96" s="12">
        <v>1850000</v>
      </c>
      <c r="G96" s="12">
        <v>1850000</v>
      </c>
      <c r="H96" s="12"/>
    </row>
    <row r="97" spans="1:8" ht="12.75">
      <c r="A97" s="146" t="s">
        <v>283</v>
      </c>
      <c r="B97" s="148"/>
      <c r="C97" s="148"/>
      <c r="D97" s="148"/>
      <c r="E97" s="148"/>
      <c r="F97" s="147">
        <f>SUM(F89:F96)</f>
        <v>8710000</v>
      </c>
      <c r="G97" s="147">
        <f>SUM(G89:G96)</f>
        <v>8710000</v>
      </c>
      <c r="H97" s="147">
        <f>SUM(H89:H96)</f>
        <v>0</v>
      </c>
    </row>
    <row r="99" spans="1:8" ht="12.75">
      <c r="A99" s="279" t="s">
        <v>146</v>
      </c>
      <c r="B99" s="279"/>
      <c r="C99" s="279"/>
      <c r="D99" s="279"/>
      <c r="E99" s="279"/>
      <c r="F99" s="279"/>
      <c r="G99" s="279"/>
      <c r="H99" s="279"/>
    </row>
    <row r="100" spans="1:8" ht="15">
      <c r="A100" s="61"/>
      <c r="B100" s="61"/>
      <c r="C100" s="61"/>
      <c r="D100" s="61"/>
      <c r="E100" s="61"/>
      <c r="F100" s="130"/>
      <c r="G100" s="61"/>
      <c r="H100" s="62"/>
    </row>
    <row r="101" spans="1:8" ht="12.75">
      <c r="A101" s="92">
        <v>55215</v>
      </c>
      <c r="B101" s="92" t="s">
        <v>300</v>
      </c>
      <c r="C101" s="92"/>
      <c r="D101" s="92"/>
      <c r="E101" s="92"/>
      <c r="F101" s="93">
        <v>5945000</v>
      </c>
      <c r="G101" s="93">
        <v>5945000</v>
      </c>
      <c r="H101" s="93"/>
    </row>
    <row r="102" spans="1:8" ht="12.75">
      <c r="A102" s="92">
        <v>5611111</v>
      </c>
      <c r="B102" s="92" t="s">
        <v>296</v>
      </c>
      <c r="C102" s="92"/>
      <c r="D102" s="92"/>
      <c r="E102" s="92"/>
      <c r="F102" s="93">
        <v>1605000</v>
      </c>
      <c r="G102" s="93">
        <v>1605000</v>
      </c>
      <c r="H102" s="93"/>
    </row>
    <row r="103" spans="1:9" ht="15.75">
      <c r="A103" s="143" t="s">
        <v>281</v>
      </c>
      <c r="B103" s="28"/>
      <c r="C103" s="28"/>
      <c r="D103" s="28"/>
      <c r="E103" s="28"/>
      <c r="F103" s="145">
        <f>SUM(F101:F102)</f>
        <v>7550000</v>
      </c>
      <c r="G103" s="145">
        <f>SUM(G101:G102)</f>
        <v>7550000</v>
      </c>
      <c r="H103" s="145">
        <f>SUM(H101:H102)</f>
        <v>0</v>
      </c>
      <c r="I103" s="26"/>
    </row>
    <row r="104" spans="1:9" ht="15.75">
      <c r="A104" s="150"/>
      <c r="B104" s="151"/>
      <c r="C104" s="151"/>
      <c r="D104" s="151"/>
      <c r="E104" s="151"/>
      <c r="F104" s="152"/>
      <c r="G104" s="152"/>
      <c r="H104" s="153"/>
      <c r="I104" s="26"/>
    </row>
    <row r="105" spans="1:9" ht="12.75">
      <c r="A105" s="282" t="s">
        <v>301</v>
      </c>
      <c r="B105" s="282"/>
      <c r="C105" s="282"/>
      <c r="D105" s="282"/>
      <c r="E105" s="282"/>
      <c r="F105" s="282"/>
      <c r="G105" s="282"/>
      <c r="H105" s="282"/>
      <c r="I105" s="26"/>
    </row>
    <row r="106" spans="1:9" ht="15.75">
      <c r="A106" s="150"/>
      <c r="B106" s="151"/>
      <c r="C106" s="151"/>
      <c r="D106" s="151"/>
      <c r="E106" s="151"/>
      <c r="F106" s="152"/>
      <c r="G106" s="152"/>
      <c r="H106" s="153"/>
      <c r="I106" s="26"/>
    </row>
    <row r="107" spans="1:9" ht="12.75">
      <c r="A107">
        <v>58812</v>
      </c>
      <c r="B107" t="s">
        <v>302</v>
      </c>
      <c r="F107" s="67">
        <v>420000</v>
      </c>
      <c r="G107" s="67">
        <v>420000</v>
      </c>
      <c r="H107" s="67"/>
      <c r="I107" s="26"/>
    </row>
    <row r="108" spans="8:9" ht="12.75">
      <c r="H108" s="26"/>
      <c r="I108" s="26"/>
    </row>
    <row r="109" spans="1:9" ht="12.75">
      <c r="A109" s="281" t="s">
        <v>148</v>
      </c>
      <c r="B109" s="281"/>
      <c r="C109" s="281"/>
      <c r="D109" s="281"/>
      <c r="E109" s="281"/>
      <c r="F109" s="281"/>
      <c r="G109" s="281"/>
      <c r="H109" s="281"/>
      <c r="I109" s="26"/>
    </row>
    <row r="110" spans="8:9" ht="12.75">
      <c r="H110" s="26"/>
      <c r="I110" s="26"/>
    </row>
    <row r="111" spans="1:9" ht="15">
      <c r="A111" s="154">
        <v>511213</v>
      </c>
      <c r="B111" s="92" t="s">
        <v>303</v>
      </c>
      <c r="C111" s="92"/>
      <c r="D111" s="92"/>
      <c r="E111" s="92"/>
      <c r="F111" s="93"/>
      <c r="G111" s="93"/>
      <c r="H111" s="93"/>
      <c r="I111" s="62"/>
    </row>
    <row r="112" spans="1:9" ht="15">
      <c r="A112" s="92">
        <v>52223</v>
      </c>
      <c r="B112" s="92" t="s">
        <v>304</v>
      </c>
      <c r="C112" s="92"/>
      <c r="D112" s="92"/>
      <c r="E112" s="92"/>
      <c r="F112" s="93">
        <v>360000</v>
      </c>
      <c r="G112" s="93">
        <v>360000</v>
      </c>
      <c r="H112" s="93"/>
      <c r="I112" s="62"/>
    </row>
    <row r="113" spans="1:9" ht="15">
      <c r="A113" s="92">
        <v>512193</v>
      </c>
      <c r="B113" s="92" t="s">
        <v>305</v>
      </c>
      <c r="C113" s="92"/>
      <c r="D113" s="92"/>
      <c r="E113" s="92"/>
      <c r="F113" s="93"/>
      <c r="G113" s="93"/>
      <c r="H113" s="93"/>
      <c r="I113" s="62"/>
    </row>
    <row r="114" spans="1:9" ht="15">
      <c r="A114" s="92">
        <v>53</v>
      </c>
      <c r="B114" s="92" t="s">
        <v>306</v>
      </c>
      <c r="C114" s="92"/>
      <c r="D114" s="92"/>
      <c r="E114" s="61"/>
      <c r="F114" s="93">
        <v>98000</v>
      </c>
      <c r="G114" s="93">
        <v>98000</v>
      </c>
      <c r="H114" s="93"/>
      <c r="I114" s="62"/>
    </row>
    <row r="115" spans="1:9" ht="15">
      <c r="A115" s="61"/>
      <c r="B115" s="61"/>
      <c r="C115" s="61"/>
      <c r="D115" s="61"/>
      <c r="E115" s="61"/>
      <c r="F115" s="64"/>
      <c r="G115" s="64"/>
      <c r="H115" s="62"/>
      <c r="I115" s="62"/>
    </row>
    <row r="116" spans="1:9" ht="15">
      <c r="A116" s="23" t="s">
        <v>29</v>
      </c>
      <c r="B116" s="92"/>
      <c r="C116" s="92"/>
      <c r="D116" s="92"/>
      <c r="E116" s="92"/>
      <c r="F116" s="93"/>
      <c r="G116" s="93"/>
      <c r="H116" s="140"/>
      <c r="I116" s="62"/>
    </row>
    <row r="117" spans="1:9" ht="15">
      <c r="A117" s="92"/>
      <c r="B117" s="92"/>
      <c r="C117" s="92"/>
      <c r="D117" s="92"/>
      <c r="E117" s="92"/>
      <c r="F117" s="93"/>
      <c r="G117" s="93"/>
      <c r="H117" s="140"/>
      <c r="I117" s="62"/>
    </row>
    <row r="118" spans="1:9" ht="15">
      <c r="A118" s="92">
        <v>55214</v>
      </c>
      <c r="B118" s="92" t="s">
        <v>307</v>
      </c>
      <c r="C118" s="92"/>
      <c r="D118" s="92"/>
      <c r="E118" s="92"/>
      <c r="F118" s="93">
        <v>350000</v>
      </c>
      <c r="G118" s="93">
        <v>350000</v>
      </c>
      <c r="H118" s="93"/>
      <c r="I118" s="62"/>
    </row>
    <row r="119" spans="1:9" ht="15">
      <c r="A119" s="92">
        <v>55215</v>
      </c>
      <c r="B119" s="92" t="s">
        <v>292</v>
      </c>
      <c r="C119" s="92"/>
      <c r="D119" s="92"/>
      <c r="E119" s="92"/>
      <c r="F119" s="93">
        <v>105000</v>
      </c>
      <c r="G119" s="93">
        <v>105000</v>
      </c>
      <c r="H119" s="93"/>
      <c r="I119" s="62"/>
    </row>
    <row r="120" spans="1:9" ht="15">
      <c r="A120" s="92">
        <v>55217</v>
      </c>
      <c r="B120" s="92" t="s">
        <v>298</v>
      </c>
      <c r="C120" s="92"/>
      <c r="D120" s="92"/>
      <c r="E120" s="92"/>
      <c r="F120" s="93">
        <v>110000</v>
      </c>
      <c r="G120" s="93">
        <v>110000</v>
      </c>
      <c r="H120" s="93"/>
      <c r="I120" s="62"/>
    </row>
    <row r="121" spans="1:9" ht="15">
      <c r="A121" s="92">
        <v>55218</v>
      </c>
      <c r="B121" s="92" t="s">
        <v>308</v>
      </c>
      <c r="C121" s="92"/>
      <c r="D121" s="92"/>
      <c r="E121" s="92"/>
      <c r="F121" s="93">
        <v>100000</v>
      </c>
      <c r="G121" s="93">
        <v>100000</v>
      </c>
      <c r="H121" s="93"/>
      <c r="I121" s="62"/>
    </row>
    <row r="122" spans="1:9" ht="15">
      <c r="A122" s="92">
        <v>55219</v>
      </c>
      <c r="B122" s="92" t="s">
        <v>299</v>
      </c>
      <c r="C122" s="92"/>
      <c r="D122" s="92"/>
      <c r="E122" s="92"/>
      <c r="F122" s="93">
        <v>100000</v>
      </c>
      <c r="G122" s="93">
        <v>100000</v>
      </c>
      <c r="H122" s="93"/>
      <c r="I122" s="62"/>
    </row>
    <row r="123" spans="1:9" ht="15">
      <c r="A123" s="92">
        <v>5611111</v>
      </c>
      <c r="B123" s="92" t="s">
        <v>296</v>
      </c>
      <c r="C123" s="92"/>
      <c r="D123" s="92"/>
      <c r="E123" s="92"/>
      <c r="F123" s="93">
        <v>205000</v>
      </c>
      <c r="G123" s="93">
        <v>205000</v>
      </c>
      <c r="H123" s="93"/>
      <c r="I123" s="62"/>
    </row>
    <row r="124" spans="1:9" ht="15">
      <c r="A124" s="92">
        <v>56211</v>
      </c>
      <c r="B124" s="92" t="s">
        <v>309</v>
      </c>
      <c r="C124" s="92"/>
      <c r="D124" s="92"/>
      <c r="E124" s="92"/>
      <c r="F124" s="93">
        <v>110000</v>
      </c>
      <c r="G124" s="93">
        <v>110000</v>
      </c>
      <c r="H124" s="93"/>
      <c r="I124" s="62"/>
    </row>
    <row r="125" spans="1:9" ht="15.75">
      <c r="A125" s="143" t="s">
        <v>281</v>
      </c>
      <c r="B125" s="144"/>
      <c r="C125" s="144"/>
      <c r="D125" s="144"/>
      <c r="E125" s="144"/>
      <c r="F125" s="145">
        <f>SUM(F111:F124)</f>
        <v>1538000</v>
      </c>
      <c r="G125" s="145">
        <f>SUM(G111:G124)</f>
        <v>1538000</v>
      </c>
      <c r="H125" s="145"/>
      <c r="I125" s="149"/>
    </row>
    <row r="126" spans="1:9" ht="15">
      <c r="A126" s="92"/>
      <c r="B126" s="92"/>
      <c r="C126" s="92"/>
      <c r="D126" s="92"/>
      <c r="E126" s="92"/>
      <c r="F126" s="92"/>
      <c r="G126" s="92"/>
      <c r="H126" s="140"/>
      <c r="I126" s="62"/>
    </row>
    <row r="127" spans="1:9" ht="12.75">
      <c r="A127" s="281" t="s">
        <v>310</v>
      </c>
      <c r="B127" s="281"/>
      <c r="C127" s="281"/>
      <c r="D127" s="281"/>
      <c r="E127" s="281"/>
      <c r="F127" s="281"/>
      <c r="G127" s="281"/>
      <c r="H127" s="281"/>
      <c r="I127" s="26"/>
    </row>
    <row r="128" spans="1:9" ht="12.75">
      <c r="A128" s="92"/>
      <c r="B128" s="92"/>
      <c r="C128" s="92"/>
      <c r="D128" s="92"/>
      <c r="E128" s="92"/>
      <c r="F128" s="92"/>
      <c r="G128" s="92"/>
      <c r="H128" s="140"/>
      <c r="I128" s="26"/>
    </row>
    <row r="129" spans="1:9" ht="15">
      <c r="A129" s="92">
        <v>381134</v>
      </c>
      <c r="B129" s="92" t="s">
        <v>311</v>
      </c>
      <c r="C129" s="92"/>
      <c r="D129" s="92"/>
      <c r="E129" s="92"/>
      <c r="F129" s="93">
        <v>17300000</v>
      </c>
      <c r="G129" s="93">
        <v>17300000</v>
      </c>
      <c r="H129" s="93"/>
      <c r="I129" s="62"/>
    </row>
    <row r="130" spans="1:9" ht="15">
      <c r="A130" s="92">
        <v>52213</v>
      </c>
      <c r="B130" s="92" t="s">
        <v>312</v>
      </c>
      <c r="C130" s="92"/>
      <c r="D130" s="92"/>
      <c r="E130" s="92"/>
      <c r="F130" s="93">
        <v>1200000</v>
      </c>
      <c r="G130" s="93">
        <v>1200000</v>
      </c>
      <c r="H130" s="93"/>
      <c r="I130" s="62"/>
    </row>
    <row r="131" spans="1:9" ht="15">
      <c r="A131" s="92">
        <v>53</v>
      </c>
      <c r="B131" s="92" t="s">
        <v>313</v>
      </c>
      <c r="C131" s="92"/>
      <c r="D131" s="92"/>
      <c r="E131" s="92"/>
      <c r="F131" s="93">
        <v>324000</v>
      </c>
      <c r="G131" s="93">
        <v>324000</v>
      </c>
      <c r="H131" s="93"/>
      <c r="I131" s="62"/>
    </row>
    <row r="132" spans="1:9" ht="15">
      <c r="A132" s="10" t="s">
        <v>86</v>
      </c>
      <c r="B132" s="92"/>
      <c r="C132" s="92"/>
      <c r="D132" s="92"/>
      <c r="E132" s="92"/>
      <c r="F132" s="93"/>
      <c r="G132" s="93"/>
      <c r="H132" s="93"/>
      <c r="I132" s="62"/>
    </row>
    <row r="133" spans="1:9" ht="15">
      <c r="A133" s="154">
        <v>54211</v>
      </c>
      <c r="B133" s="92" t="s">
        <v>289</v>
      </c>
      <c r="C133" s="92"/>
      <c r="D133" s="92"/>
      <c r="E133" s="92"/>
      <c r="F133" s="93">
        <v>1000000</v>
      </c>
      <c r="G133" s="93">
        <v>1000000</v>
      </c>
      <c r="H133" s="93"/>
      <c r="I133" s="62"/>
    </row>
    <row r="134" spans="1:9" ht="15">
      <c r="A134" s="92">
        <v>5431</v>
      </c>
      <c r="B134" s="92" t="s">
        <v>314</v>
      </c>
      <c r="C134" s="92"/>
      <c r="D134" s="92"/>
      <c r="E134" s="92"/>
      <c r="F134" s="93">
        <v>10000</v>
      </c>
      <c r="G134" s="93">
        <v>10000</v>
      </c>
      <c r="H134" s="93"/>
      <c r="I134" s="62"/>
    </row>
    <row r="135" spans="1:9" ht="15">
      <c r="A135" s="92">
        <v>5461</v>
      </c>
      <c r="B135" s="92" t="s">
        <v>315</v>
      </c>
      <c r="C135" s="92"/>
      <c r="D135" s="92"/>
      <c r="E135" s="92"/>
      <c r="F135" s="93">
        <v>600000</v>
      </c>
      <c r="G135" s="93">
        <v>600000</v>
      </c>
      <c r="H135" s="93"/>
      <c r="I135" s="62"/>
    </row>
    <row r="136" spans="1:9" ht="15">
      <c r="A136" s="92">
        <v>55111</v>
      </c>
      <c r="B136" s="92" t="s">
        <v>291</v>
      </c>
      <c r="C136" s="92"/>
      <c r="D136" s="92"/>
      <c r="E136" s="92"/>
      <c r="F136" s="93">
        <v>280000</v>
      </c>
      <c r="G136" s="93">
        <v>280000</v>
      </c>
      <c r="H136" s="93"/>
      <c r="I136" s="62"/>
    </row>
    <row r="137" spans="1:9" ht="15">
      <c r="A137" s="92">
        <v>55214</v>
      </c>
      <c r="B137" s="92" t="s">
        <v>307</v>
      </c>
      <c r="C137" s="92"/>
      <c r="D137" s="92"/>
      <c r="E137" s="92"/>
      <c r="F137" s="93">
        <v>250000</v>
      </c>
      <c r="G137" s="93">
        <v>250000</v>
      </c>
      <c r="H137" s="93"/>
      <c r="I137" s="62"/>
    </row>
    <row r="138" spans="1:9" ht="15">
      <c r="A138" s="92">
        <v>55215</v>
      </c>
      <c r="B138" s="92" t="s">
        <v>292</v>
      </c>
      <c r="C138" s="92"/>
      <c r="D138" s="92"/>
      <c r="E138" s="92"/>
      <c r="F138" s="93">
        <v>85000</v>
      </c>
      <c r="G138" s="93">
        <v>85000</v>
      </c>
      <c r="H138" s="93"/>
      <c r="I138" s="62"/>
    </row>
    <row r="139" spans="1:9" ht="15">
      <c r="A139" s="92">
        <v>55217</v>
      </c>
      <c r="B139" s="92" t="s">
        <v>293</v>
      </c>
      <c r="C139" s="92"/>
      <c r="D139" s="92"/>
      <c r="E139" s="92"/>
      <c r="F139" s="93">
        <v>90000</v>
      </c>
      <c r="G139" s="93">
        <v>90000</v>
      </c>
      <c r="H139" s="93"/>
      <c r="I139" s="62"/>
    </row>
    <row r="140" spans="1:9" ht="15">
      <c r="A140" s="92">
        <v>55218</v>
      </c>
      <c r="B140" s="92" t="s">
        <v>308</v>
      </c>
      <c r="C140" s="92"/>
      <c r="D140" s="92"/>
      <c r="E140" s="92"/>
      <c r="F140" s="93">
        <v>50000</v>
      </c>
      <c r="G140" s="93">
        <v>50000</v>
      </c>
      <c r="H140" s="93"/>
      <c r="I140" s="62"/>
    </row>
    <row r="141" spans="1:9" ht="15">
      <c r="A141" s="92">
        <v>55219</v>
      </c>
      <c r="B141" s="92" t="s">
        <v>299</v>
      </c>
      <c r="C141" s="92"/>
      <c r="D141" s="92"/>
      <c r="E141" s="92"/>
      <c r="F141" s="93">
        <v>500000</v>
      </c>
      <c r="G141" s="93">
        <v>500000</v>
      </c>
      <c r="H141" s="93"/>
      <c r="I141" s="62"/>
    </row>
    <row r="142" spans="1:9" ht="15">
      <c r="A142" s="92">
        <v>5611111</v>
      </c>
      <c r="B142" s="92" t="s">
        <v>296</v>
      </c>
      <c r="C142" s="92"/>
      <c r="D142" s="92"/>
      <c r="E142" s="92"/>
      <c r="F142" s="93">
        <v>774000</v>
      </c>
      <c r="G142" s="93">
        <v>774000</v>
      </c>
      <c r="H142" s="93"/>
      <c r="I142" s="62"/>
    </row>
    <row r="143" spans="1:10" ht="15">
      <c r="A143" s="146" t="s">
        <v>281</v>
      </c>
      <c r="B143" s="155"/>
      <c r="C143" s="155"/>
      <c r="D143" s="155"/>
      <c r="E143" s="155"/>
      <c r="F143" s="147">
        <f>SUM(F129:F142)</f>
        <v>22463000</v>
      </c>
      <c r="G143" s="147">
        <f>SUM(G129:G142)</f>
        <v>22463000</v>
      </c>
      <c r="H143" s="147">
        <f>SUM(H129:H142)</f>
        <v>0</v>
      </c>
      <c r="I143" s="62"/>
      <c r="J143" s="138"/>
    </row>
    <row r="144" spans="1:9" ht="15">
      <c r="A144" s="92"/>
      <c r="B144" s="92"/>
      <c r="C144" s="92"/>
      <c r="D144" s="92"/>
      <c r="E144" s="92"/>
      <c r="F144" s="92"/>
      <c r="G144" s="92"/>
      <c r="H144" s="140"/>
      <c r="I144" s="62"/>
    </row>
    <row r="145" spans="1:9" ht="15">
      <c r="A145" s="279" t="s">
        <v>316</v>
      </c>
      <c r="B145" s="279"/>
      <c r="C145" s="279"/>
      <c r="D145" s="279"/>
      <c r="E145" s="279"/>
      <c r="F145" s="279"/>
      <c r="G145" s="279"/>
      <c r="H145" s="279"/>
      <c r="I145" s="62"/>
    </row>
    <row r="146" spans="1:9" ht="15">
      <c r="A146" s="61"/>
      <c r="B146" s="61"/>
      <c r="C146" s="61"/>
      <c r="D146" s="61"/>
      <c r="E146" s="61"/>
      <c r="F146" s="61"/>
      <c r="G146" s="61"/>
      <c r="H146" s="62"/>
      <c r="I146" s="62"/>
    </row>
    <row r="147" spans="1:9" ht="15">
      <c r="A147" s="92" t="s">
        <v>54</v>
      </c>
      <c r="B147" s="61"/>
      <c r="C147" s="61"/>
      <c r="D147" s="61"/>
      <c r="E147" s="61"/>
      <c r="F147" s="61"/>
      <c r="G147" s="61"/>
      <c r="H147" s="62"/>
      <c r="I147" s="62"/>
    </row>
    <row r="148" spans="1:9" ht="15">
      <c r="A148">
        <v>511112</v>
      </c>
      <c r="B148" t="s">
        <v>285</v>
      </c>
      <c r="F148" s="12">
        <v>1516000</v>
      </c>
      <c r="G148" s="12">
        <v>1516000</v>
      </c>
      <c r="H148" s="12"/>
      <c r="I148" s="62"/>
    </row>
    <row r="149" spans="1:9" ht="15">
      <c r="A149">
        <v>5222</v>
      </c>
      <c r="B149" t="s">
        <v>425</v>
      </c>
      <c r="F149" s="12">
        <v>610000</v>
      </c>
      <c r="G149" s="12">
        <v>610000</v>
      </c>
      <c r="H149" s="12"/>
      <c r="I149" s="62"/>
    </row>
    <row r="150" spans="1:9" ht="15">
      <c r="A150">
        <v>53</v>
      </c>
      <c r="B150" t="s">
        <v>318</v>
      </c>
      <c r="F150" s="12">
        <v>574000</v>
      </c>
      <c r="G150" s="12">
        <v>574000</v>
      </c>
      <c r="H150" s="12"/>
      <c r="I150" s="62"/>
    </row>
    <row r="152" spans="1:9" ht="15">
      <c r="A152" t="s">
        <v>86</v>
      </c>
      <c r="I152" s="62"/>
    </row>
    <row r="153" spans="1:9" ht="15">
      <c r="A153" s="92">
        <v>54211</v>
      </c>
      <c r="B153" s="92" t="s">
        <v>289</v>
      </c>
      <c r="C153" s="92"/>
      <c r="D153" s="92"/>
      <c r="E153" s="92"/>
      <c r="F153" s="93">
        <v>30000</v>
      </c>
      <c r="G153" s="93">
        <v>30000</v>
      </c>
      <c r="H153" s="93"/>
      <c r="I153" s="62"/>
    </row>
    <row r="154" spans="1:9" ht="15">
      <c r="A154" s="92">
        <v>5431</v>
      </c>
      <c r="B154" s="92" t="s">
        <v>314</v>
      </c>
      <c r="C154" s="92"/>
      <c r="D154" s="92"/>
      <c r="E154" s="92"/>
      <c r="F154" s="93">
        <v>10000</v>
      </c>
      <c r="G154" s="93">
        <v>10000</v>
      </c>
      <c r="H154" s="93"/>
      <c r="I154" s="62"/>
    </row>
    <row r="155" spans="1:9" ht="15">
      <c r="A155" s="92">
        <v>544</v>
      </c>
      <c r="B155" s="92" t="s">
        <v>319</v>
      </c>
      <c r="C155" s="92"/>
      <c r="D155" s="92"/>
      <c r="E155" s="92"/>
      <c r="F155" s="93">
        <v>10000</v>
      </c>
      <c r="G155" s="93">
        <v>10000</v>
      </c>
      <c r="H155" s="93"/>
      <c r="I155" s="62"/>
    </row>
    <row r="156" spans="1:9" ht="15">
      <c r="A156" s="156">
        <v>54712</v>
      </c>
      <c r="B156" s="156" t="s">
        <v>290</v>
      </c>
      <c r="C156" s="156"/>
      <c r="D156" s="156"/>
      <c r="E156" s="156"/>
      <c r="F156" s="157">
        <v>20000</v>
      </c>
      <c r="G156" s="157">
        <v>20000</v>
      </c>
      <c r="H156" s="157"/>
      <c r="I156" s="158"/>
    </row>
    <row r="157" spans="1:9" ht="15">
      <c r="A157" s="92">
        <v>55111</v>
      </c>
      <c r="B157" s="92" t="s">
        <v>291</v>
      </c>
      <c r="C157" s="92"/>
      <c r="D157" s="92"/>
      <c r="E157" s="92"/>
      <c r="F157" s="93">
        <v>45000</v>
      </c>
      <c r="G157" s="93">
        <v>45000</v>
      </c>
      <c r="H157" s="93"/>
      <c r="I157" s="62"/>
    </row>
    <row r="158" spans="1:9" ht="15">
      <c r="A158" s="92">
        <v>55214</v>
      </c>
      <c r="B158" s="92" t="s">
        <v>307</v>
      </c>
      <c r="C158" s="92"/>
      <c r="D158" s="92"/>
      <c r="E158" s="92"/>
      <c r="F158" s="93">
        <v>150000</v>
      </c>
      <c r="G158" s="93">
        <v>150000</v>
      </c>
      <c r="H158" s="93"/>
      <c r="I158" s="62"/>
    </row>
    <row r="159" spans="1:9" ht="15">
      <c r="A159" s="92">
        <v>55215</v>
      </c>
      <c r="B159" s="92" t="s">
        <v>292</v>
      </c>
      <c r="C159" s="92"/>
      <c r="D159" s="92"/>
      <c r="E159" s="92"/>
      <c r="F159" s="93">
        <v>50000</v>
      </c>
      <c r="G159" s="93">
        <v>50000</v>
      </c>
      <c r="H159" s="93"/>
      <c r="I159" s="62"/>
    </row>
    <row r="160" spans="1:9" ht="15">
      <c r="A160" s="92">
        <v>55217</v>
      </c>
      <c r="B160" s="92" t="s">
        <v>298</v>
      </c>
      <c r="C160" s="92"/>
      <c r="D160" s="92"/>
      <c r="E160" s="92"/>
      <c r="F160" s="93">
        <v>45000</v>
      </c>
      <c r="G160" s="93">
        <v>45000</v>
      </c>
      <c r="H160" s="93"/>
      <c r="I160" s="62"/>
    </row>
    <row r="161" spans="1:9" ht="15">
      <c r="A161" s="92">
        <v>55218</v>
      </c>
      <c r="B161" s="92" t="s">
        <v>308</v>
      </c>
      <c r="C161" s="92"/>
      <c r="D161" s="92"/>
      <c r="E161" s="92"/>
      <c r="F161" s="93">
        <v>10000</v>
      </c>
      <c r="G161" s="93">
        <v>10000</v>
      </c>
      <c r="H161" s="93"/>
      <c r="I161" s="62"/>
    </row>
    <row r="162" spans="1:9" ht="15">
      <c r="A162" s="159">
        <v>55219</v>
      </c>
      <c r="B162" s="159" t="s">
        <v>299</v>
      </c>
      <c r="C162" s="159"/>
      <c r="D162" s="159"/>
      <c r="E162" s="159"/>
      <c r="F162" s="160">
        <v>150000</v>
      </c>
      <c r="G162" s="160">
        <v>150000</v>
      </c>
      <c r="H162" s="160"/>
      <c r="I162" s="62"/>
    </row>
    <row r="163" spans="1:9" ht="15">
      <c r="A163" s="159">
        <v>56211</v>
      </c>
      <c r="B163" s="159" t="s">
        <v>309</v>
      </c>
      <c r="C163" s="159"/>
      <c r="D163" s="159"/>
      <c r="E163" s="159"/>
      <c r="F163" s="160">
        <v>20000</v>
      </c>
      <c r="G163" s="160">
        <v>20000</v>
      </c>
      <c r="H163" s="160"/>
      <c r="I163" s="62"/>
    </row>
    <row r="164" spans="1:9" ht="15">
      <c r="A164" s="159">
        <v>5611111</v>
      </c>
      <c r="B164" s="92" t="s">
        <v>280</v>
      </c>
      <c r="C164" s="92"/>
      <c r="D164" s="92"/>
      <c r="E164" s="92"/>
      <c r="F164" s="93">
        <v>146000</v>
      </c>
      <c r="G164" s="93">
        <v>146000</v>
      </c>
      <c r="H164" s="93"/>
      <c r="I164" s="161"/>
    </row>
    <row r="165" spans="1:8" ht="12.75">
      <c r="A165" s="146" t="s">
        <v>281</v>
      </c>
      <c r="B165" s="146"/>
      <c r="C165" s="146"/>
      <c r="D165" s="146"/>
      <c r="E165" s="146"/>
      <c r="F165" s="147">
        <f>SUM(F148:F164)</f>
        <v>3386000</v>
      </c>
      <c r="G165" s="147">
        <f>SUM(G148:G164)</f>
        <v>3386000</v>
      </c>
      <c r="H165" s="147">
        <f>SUM(H148:H164)</f>
        <v>0</v>
      </c>
    </row>
    <row r="166" ht="12.75">
      <c r="I166" s="162"/>
    </row>
    <row r="168" spans="1:9" ht="15">
      <c r="A168" s="279" t="s">
        <v>151</v>
      </c>
      <c r="B168" s="279"/>
      <c r="C168" s="279"/>
      <c r="D168" s="279"/>
      <c r="E168" s="279"/>
      <c r="F168" s="279"/>
      <c r="G168" s="279"/>
      <c r="H168" s="279"/>
      <c r="I168" s="62"/>
    </row>
    <row r="169" spans="1:9" ht="15">
      <c r="A169" s="92"/>
      <c r="B169" s="92"/>
      <c r="C169" s="92"/>
      <c r="D169" s="92"/>
      <c r="E169" s="92"/>
      <c r="F169" s="92"/>
      <c r="G169" s="92"/>
      <c r="H169" s="140"/>
      <c r="I169" s="62"/>
    </row>
    <row r="170" spans="1:9" ht="15">
      <c r="A170" s="92">
        <v>5831123</v>
      </c>
      <c r="B170" s="92" t="s">
        <v>320</v>
      </c>
      <c r="C170" s="92"/>
      <c r="D170" s="92"/>
      <c r="E170" s="92"/>
      <c r="F170" s="93">
        <v>1368000</v>
      </c>
      <c r="G170" s="93">
        <v>1368000</v>
      </c>
      <c r="H170" s="93"/>
      <c r="I170" s="62"/>
    </row>
    <row r="171" spans="1:9" ht="15">
      <c r="A171" s="92">
        <v>5831221</v>
      </c>
      <c r="B171" s="92" t="s">
        <v>427</v>
      </c>
      <c r="C171" s="92"/>
      <c r="D171" s="92"/>
      <c r="E171" s="92"/>
      <c r="F171" s="93">
        <v>625000</v>
      </c>
      <c r="G171" s="93">
        <v>625000</v>
      </c>
      <c r="H171" s="93"/>
      <c r="I171" s="62"/>
    </row>
    <row r="172" spans="1:9" ht="15">
      <c r="A172" s="92">
        <v>5831111</v>
      </c>
      <c r="B172" s="92" t="s">
        <v>426</v>
      </c>
      <c r="C172" s="92"/>
      <c r="D172" s="92"/>
      <c r="E172" s="92"/>
      <c r="F172" s="93">
        <v>300000</v>
      </c>
      <c r="G172" s="93">
        <v>300000</v>
      </c>
      <c r="H172" s="93"/>
      <c r="I172" s="62"/>
    </row>
    <row r="173" spans="1:9" ht="15">
      <c r="A173" s="146" t="s">
        <v>281</v>
      </c>
      <c r="B173" s="146"/>
      <c r="C173" s="146"/>
      <c r="D173" s="146"/>
      <c r="E173" s="146"/>
      <c r="F173" s="147">
        <f>SUM(F170:F172)</f>
        <v>2293000</v>
      </c>
      <c r="G173" s="147">
        <f>SUM(G170:G172)</f>
        <v>2293000</v>
      </c>
      <c r="H173" s="147">
        <f>SUM(H170:H172)</f>
        <v>0</v>
      </c>
      <c r="I173" s="62"/>
    </row>
    <row r="174" spans="1:9" ht="15">
      <c r="A174" s="92"/>
      <c r="B174" s="92"/>
      <c r="C174" s="92"/>
      <c r="D174" s="92"/>
      <c r="E174" s="92"/>
      <c r="F174" s="93"/>
      <c r="G174" s="93"/>
      <c r="H174" s="93"/>
      <c r="I174" s="62"/>
    </row>
    <row r="175" spans="1:9" ht="15">
      <c r="A175" s="279"/>
      <c r="B175" s="279"/>
      <c r="C175" s="279"/>
      <c r="D175" s="279"/>
      <c r="E175" s="279"/>
      <c r="F175" s="279"/>
      <c r="G175" s="279"/>
      <c r="H175" s="279"/>
      <c r="I175" s="62"/>
    </row>
    <row r="176" spans="1:9" ht="15">
      <c r="A176" s="279" t="s">
        <v>152</v>
      </c>
      <c r="B176" s="279"/>
      <c r="C176" s="279"/>
      <c r="D176" s="279"/>
      <c r="E176" s="279"/>
      <c r="F176" s="279"/>
      <c r="G176" s="279"/>
      <c r="H176" s="279"/>
      <c r="I176" s="62"/>
    </row>
    <row r="177" spans="1:9" ht="15">
      <c r="A177" s="92"/>
      <c r="B177" s="92"/>
      <c r="C177" s="92"/>
      <c r="D177" s="92"/>
      <c r="E177" s="92"/>
      <c r="F177" s="92"/>
      <c r="G177" s="92"/>
      <c r="H177" s="140"/>
      <c r="I177" s="62"/>
    </row>
    <row r="178" spans="1:9" ht="15">
      <c r="A178" s="92">
        <v>5831149</v>
      </c>
      <c r="B178" s="92" t="s">
        <v>428</v>
      </c>
      <c r="C178" s="92"/>
      <c r="D178" s="92"/>
      <c r="E178" s="92"/>
      <c r="F178" s="93">
        <v>1000000</v>
      </c>
      <c r="G178" s="93">
        <v>1000000</v>
      </c>
      <c r="H178" s="93"/>
      <c r="I178" s="62"/>
    </row>
    <row r="179" spans="1:9" ht="15">
      <c r="A179" s="146" t="s">
        <v>283</v>
      </c>
      <c r="B179" s="146"/>
      <c r="C179" s="146"/>
      <c r="D179" s="146"/>
      <c r="E179" s="146"/>
      <c r="F179" s="147">
        <f>SUM(F178)</f>
        <v>1000000</v>
      </c>
      <c r="G179" s="147">
        <f>SUM(G178)</f>
        <v>1000000</v>
      </c>
      <c r="H179" s="147">
        <f>SUM(H178)</f>
        <v>0</v>
      </c>
      <c r="I179" s="62"/>
    </row>
    <row r="180" spans="1:10" ht="15">
      <c r="A180" s="92"/>
      <c r="B180" s="92"/>
      <c r="C180" s="92"/>
      <c r="D180" s="92"/>
      <c r="E180" s="92"/>
      <c r="F180" s="93"/>
      <c r="G180" s="93"/>
      <c r="H180" s="93"/>
      <c r="I180" s="62"/>
      <c r="J180" s="138"/>
    </row>
    <row r="181" spans="1:9" ht="15">
      <c r="A181" s="279" t="s">
        <v>321</v>
      </c>
      <c r="B181" s="279"/>
      <c r="C181" s="279"/>
      <c r="D181" s="279"/>
      <c r="E181" s="279"/>
      <c r="F181" s="279"/>
      <c r="G181" s="279"/>
      <c r="H181" s="279"/>
      <c r="I181" s="62"/>
    </row>
    <row r="182" spans="1:9" ht="15">
      <c r="A182" s="92"/>
      <c r="B182" s="92"/>
      <c r="C182" s="92"/>
      <c r="D182" s="92"/>
      <c r="E182" s="92"/>
      <c r="F182" s="92"/>
      <c r="G182" s="92"/>
      <c r="H182" s="140"/>
      <c r="I182" s="62"/>
    </row>
    <row r="183" spans="1:9" ht="15">
      <c r="A183" s="92">
        <v>5831162</v>
      </c>
      <c r="B183" s="92" t="s">
        <v>322</v>
      </c>
      <c r="C183" s="92"/>
      <c r="D183" s="92"/>
      <c r="E183" s="92"/>
      <c r="F183" s="93">
        <v>1368000</v>
      </c>
      <c r="G183" s="93">
        <v>1368000</v>
      </c>
      <c r="H183" s="93"/>
      <c r="I183" s="62"/>
    </row>
    <row r="184" spans="1:9" ht="15">
      <c r="A184" s="163">
        <v>53</v>
      </c>
      <c r="B184" s="92" t="s">
        <v>287</v>
      </c>
      <c r="C184" s="92"/>
      <c r="D184" s="92"/>
      <c r="E184" s="92"/>
      <c r="F184" s="93">
        <v>329000</v>
      </c>
      <c r="G184" s="93">
        <v>329000</v>
      </c>
      <c r="H184" s="93"/>
      <c r="I184" s="62"/>
    </row>
    <row r="185" spans="1:9" ht="15">
      <c r="A185" s="164" t="s">
        <v>281</v>
      </c>
      <c r="B185" s="146"/>
      <c r="C185" s="146"/>
      <c r="D185" s="146"/>
      <c r="E185" s="146"/>
      <c r="F185" s="147">
        <f>SUM(F183:F184)</f>
        <v>1697000</v>
      </c>
      <c r="G185" s="147">
        <f>SUM(G183:G184)</f>
        <v>1697000</v>
      </c>
      <c r="H185" s="147">
        <f>SUM(H183:H184)</f>
        <v>0</v>
      </c>
      <c r="I185" s="62"/>
    </row>
    <row r="186" spans="1:9" ht="15">
      <c r="A186" s="92"/>
      <c r="B186" s="92"/>
      <c r="C186" s="92"/>
      <c r="D186" s="92"/>
      <c r="E186" s="92"/>
      <c r="F186" s="93"/>
      <c r="G186" s="93"/>
      <c r="H186" s="93"/>
      <c r="I186" s="62"/>
    </row>
    <row r="187" spans="1:9" ht="15">
      <c r="A187" s="279" t="s">
        <v>323</v>
      </c>
      <c r="B187" s="279"/>
      <c r="C187" s="279"/>
      <c r="D187" s="279"/>
      <c r="E187" s="279"/>
      <c r="F187" s="279"/>
      <c r="G187" s="279"/>
      <c r="H187" s="279"/>
      <c r="I187" s="62"/>
    </row>
    <row r="188" spans="1:9" ht="15">
      <c r="A188" s="92"/>
      <c r="B188" s="92"/>
      <c r="C188" s="92"/>
      <c r="D188" s="92"/>
      <c r="E188" s="92"/>
      <c r="F188" s="92"/>
      <c r="G188" s="92"/>
      <c r="H188" s="140"/>
      <c r="I188" s="62"/>
    </row>
    <row r="189" spans="1:9" ht="15">
      <c r="A189" s="92">
        <v>5831181</v>
      </c>
      <c r="B189" s="92" t="s">
        <v>324</v>
      </c>
      <c r="C189" s="92"/>
      <c r="D189" s="92"/>
      <c r="E189" s="92"/>
      <c r="F189" s="93">
        <v>1044000</v>
      </c>
      <c r="G189" s="93">
        <v>1044000</v>
      </c>
      <c r="H189" s="93"/>
      <c r="I189" s="62"/>
    </row>
    <row r="190" spans="1:9" ht="15">
      <c r="A190" s="92">
        <v>583125</v>
      </c>
      <c r="B190" s="92" t="s">
        <v>253</v>
      </c>
      <c r="C190" s="92"/>
      <c r="D190" s="92"/>
      <c r="E190" s="92"/>
      <c r="F190" s="93">
        <v>8874000</v>
      </c>
      <c r="G190" s="93">
        <v>8874000</v>
      </c>
      <c r="H190" s="93"/>
      <c r="I190" s="62"/>
    </row>
    <row r="191" spans="1:9" ht="15">
      <c r="A191" s="146" t="s">
        <v>281</v>
      </c>
      <c r="B191" s="146"/>
      <c r="C191" s="146"/>
      <c r="D191" s="146"/>
      <c r="E191" s="146"/>
      <c r="F191" s="147">
        <f>SUM(F189:F190)</f>
        <v>9918000</v>
      </c>
      <c r="G191" s="147">
        <f>SUM(G189:G190)</f>
        <v>9918000</v>
      </c>
      <c r="H191" s="147">
        <f>SUM(H189:H190)</f>
        <v>0</v>
      </c>
      <c r="I191" s="158"/>
    </row>
    <row r="192" spans="1:9" ht="15">
      <c r="A192" s="92"/>
      <c r="B192" s="92"/>
      <c r="C192" s="92"/>
      <c r="D192" s="92"/>
      <c r="E192" s="92"/>
      <c r="F192" s="92"/>
      <c r="G192" s="92"/>
      <c r="H192" s="140"/>
      <c r="I192" s="158"/>
    </row>
    <row r="193" spans="1:9" ht="15">
      <c r="A193" s="279" t="s">
        <v>155</v>
      </c>
      <c r="B193" s="279"/>
      <c r="C193" s="279"/>
      <c r="D193" s="279"/>
      <c r="E193" s="279"/>
      <c r="F193" s="279"/>
      <c r="G193" s="279"/>
      <c r="H193" s="279"/>
      <c r="I193" s="158"/>
    </row>
    <row r="194" spans="1:9" ht="15">
      <c r="A194" s="92"/>
      <c r="B194" s="92"/>
      <c r="C194" s="92"/>
      <c r="D194" s="92"/>
      <c r="E194" s="92"/>
      <c r="F194" s="92"/>
      <c r="G194" s="92"/>
      <c r="H194" s="140"/>
      <c r="I194" s="158"/>
    </row>
    <row r="195" spans="1:9" ht="15">
      <c r="A195" s="92">
        <v>5831183</v>
      </c>
      <c r="B195" s="92" t="s">
        <v>325</v>
      </c>
      <c r="C195" s="92"/>
      <c r="D195" s="92"/>
      <c r="E195" s="92"/>
      <c r="F195" s="93">
        <v>100000</v>
      </c>
      <c r="G195" s="93">
        <v>100000</v>
      </c>
      <c r="H195" s="93"/>
      <c r="I195" s="158"/>
    </row>
    <row r="196" spans="1:9" ht="15">
      <c r="A196" s="146" t="s">
        <v>281</v>
      </c>
      <c r="B196" s="146"/>
      <c r="C196" s="146"/>
      <c r="D196" s="146"/>
      <c r="E196" s="146"/>
      <c r="F196" s="147">
        <f>SUM(F195)</f>
        <v>100000</v>
      </c>
      <c r="G196" s="147">
        <f>SUM(G195)</f>
        <v>100000</v>
      </c>
      <c r="H196" s="147"/>
      <c r="I196" s="165"/>
    </row>
    <row r="197" spans="1:9" ht="15.75">
      <c r="A197" s="92"/>
      <c r="B197" s="92"/>
      <c r="C197" s="92"/>
      <c r="D197" s="92"/>
      <c r="E197" s="92"/>
      <c r="F197" s="92"/>
      <c r="G197" s="92"/>
      <c r="H197" s="140"/>
      <c r="I197" s="166"/>
    </row>
    <row r="198" spans="1:9" ht="12.75">
      <c r="A198" s="279" t="s">
        <v>156</v>
      </c>
      <c r="B198" s="279"/>
      <c r="C198" s="279"/>
      <c r="D198" s="279"/>
      <c r="E198" s="279"/>
      <c r="F198" s="279"/>
      <c r="G198" s="279"/>
      <c r="H198" s="279"/>
      <c r="I198" s="167"/>
    </row>
    <row r="199" spans="1:8" ht="12.75">
      <c r="A199" s="92"/>
      <c r="B199" s="92"/>
      <c r="C199" s="92"/>
      <c r="D199" s="92"/>
      <c r="E199" s="92"/>
      <c r="F199" s="92"/>
      <c r="G199" s="92"/>
      <c r="H199" s="140"/>
    </row>
    <row r="200" spans="1:8" ht="12.75">
      <c r="A200" s="92">
        <v>5831171</v>
      </c>
      <c r="B200" s="92" t="s">
        <v>326</v>
      </c>
      <c r="C200" s="92"/>
      <c r="D200" s="92"/>
      <c r="E200" s="92"/>
      <c r="F200" s="93">
        <v>800000</v>
      </c>
      <c r="G200" s="93">
        <v>800000</v>
      </c>
      <c r="H200" s="93"/>
    </row>
    <row r="201" spans="1:8" ht="12.75">
      <c r="A201" s="92">
        <v>5831221</v>
      </c>
      <c r="B201" s="92" t="s">
        <v>429</v>
      </c>
      <c r="C201" s="92"/>
      <c r="D201" s="92"/>
      <c r="E201" s="92"/>
      <c r="F201" s="93">
        <v>1000000</v>
      </c>
      <c r="G201" s="93">
        <v>1000000</v>
      </c>
      <c r="H201" s="93"/>
    </row>
    <row r="202" spans="1:8" ht="12.75">
      <c r="A202" s="146" t="s">
        <v>281</v>
      </c>
      <c r="B202" s="146"/>
      <c r="C202" s="146"/>
      <c r="D202" s="146"/>
      <c r="E202" s="146"/>
      <c r="F202" s="147">
        <f>SUM(F200:F201)</f>
        <v>1800000</v>
      </c>
      <c r="G202" s="147">
        <f>SUM(G200:G201)</f>
        <v>1800000</v>
      </c>
      <c r="H202" s="147">
        <f>SUM(H200:H201)</f>
        <v>0</v>
      </c>
    </row>
    <row r="203" spans="1:8" ht="12.75">
      <c r="A203" s="92"/>
      <c r="B203" s="92"/>
      <c r="C203" s="92"/>
      <c r="D203" s="92"/>
      <c r="E203" s="92"/>
      <c r="F203" s="92"/>
      <c r="G203" s="92"/>
      <c r="H203" s="140"/>
    </row>
    <row r="204" spans="1:8" ht="12.75">
      <c r="A204" s="279" t="s">
        <v>157</v>
      </c>
      <c r="B204" s="279"/>
      <c r="C204" s="279"/>
      <c r="D204" s="279"/>
      <c r="E204" s="279"/>
      <c r="F204" s="279"/>
      <c r="G204" s="279"/>
      <c r="H204" s="279"/>
    </row>
    <row r="205" spans="1:8" ht="12.75">
      <c r="A205" s="92"/>
      <c r="B205" s="92"/>
      <c r="C205" s="92"/>
      <c r="D205" s="92"/>
      <c r="E205" s="92"/>
      <c r="F205" s="92"/>
      <c r="G205" s="92"/>
      <c r="H205" s="140"/>
    </row>
    <row r="206" spans="1:8" ht="12.75">
      <c r="A206" s="92">
        <v>5831111</v>
      </c>
      <c r="B206" s="92" t="s">
        <v>327</v>
      </c>
      <c r="C206" s="92"/>
      <c r="D206" s="92"/>
      <c r="E206" s="92"/>
      <c r="F206" s="93">
        <v>325000</v>
      </c>
      <c r="G206" s="93">
        <v>325000</v>
      </c>
      <c r="H206" s="93"/>
    </row>
    <row r="207" spans="1:8" ht="12.75">
      <c r="A207" s="92">
        <v>5831221</v>
      </c>
      <c r="B207" s="92" t="s">
        <v>430</v>
      </c>
      <c r="C207" s="92"/>
      <c r="D207" s="92"/>
      <c r="E207" s="92"/>
      <c r="F207" s="93">
        <v>300000</v>
      </c>
      <c r="G207" s="93">
        <v>300000</v>
      </c>
      <c r="H207" s="93"/>
    </row>
    <row r="208" spans="1:8" ht="12.75">
      <c r="A208" s="146" t="s">
        <v>281</v>
      </c>
      <c r="B208" s="146"/>
      <c r="C208" s="146"/>
      <c r="D208" s="146"/>
      <c r="E208" s="146"/>
      <c r="F208" s="147">
        <f>SUM(F206:F207)</f>
        <v>625000</v>
      </c>
      <c r="G208" s="147">
        <f>SUM(G206:G207)</f>
        <v>625000</v>
      </c>
      <c r="H208" s="147">
        <f>SUM(H206:H207)</f>
        <v>0</v>
      </c>
    </row>
    <row r="209" spans="1:8" ht="12.75">
      <c r="A209" s="92"/>
      <c r="B209" s="92"/>
      <c r="C209" s="92"/>
      <c r="D209" s="92"/>
      <c r="E209" s="92"/>
      <c r="F209" s="92"/>
      <c r="G209" s="92"/>
      <c r="H209" s="140"/>
    </row>
    <row r="210" spans="1:8" ht="12.75">
      <c r="A210" s="279" t="s">
        <v>158</v>
      </c>
      <c r="B210" s="279"/>
      <c r="C210" s="279"/>
      <c r="D210" s="279"/>
      <c r="E210" s="279"/>
      <c r="F210" s="279"/>
      <c r="G210" s="279"/>
      <c r="H210" s="279"/>
    </row>
    <row r="211" spans="1:8" ht="12.75">
      <c r="A211" s="92"/>
      <c r="B211" s="92"/>
      <c r="C211" s="92"/>
      <c r="D211" s="92"/>
      <c r="E211" s="92"/>
      <c r="F211" s="92"/>
      <c r="G211" s="92"/>
      <c r="H211" s="140"/>
    </row>
    <row r="212" spans="1:8" ht="12.75">
      <c r="A212" s="92">
        <v>583123</v>
      </c>
      <c r="B212" s="92" t="s">
        <v>328</v>
      </c>
      <c r="C212" s="92"/>
      <c r="D212" s="92"/>
      <c r="E212" s="92"/>
      <c r="F212" s="93">
        <v>2500000</v>
      </c>
      <c r="G212" s="93">
        <v>2500000</v>
      </c>
      <c r="H212" s="93"/>
    </row>
    <row r="213" spans="1:8" ht="12.75">
      <c r="A213" s="146" t="s">
        <v>281</v>
      </c>
      <c r="B213" s="146"/>
      <c r="C213" s="146"/>
      <c r="D213" s="146"/>
      <c r="E213" s="146"/>
      <c r="F213" s="147">
        <v>2500000</v>
      </c>
      <c r="G213" s="147">
        <v>2500000</v>
      </c>
      <c r="H213" s="147"/>
    </row>
    <row r="214" spans="1:8" ht="12.75">
      <c r="A214" s="92"/>
      <c r="B214" s="92"/>
      <c r="C214" s="92"/>
      <c r="D214" s="92"/>
      <c r="E214" s="92"/>
      <c r="F214" s="93"/>
      <c r="G214" s="93"/>
      <c r="H214" s="140"/>
    </row>
    <row r="215" spans="1:8" ht="12.75">
      <c r="A215" s="279" t="s">
        <v>159</v>
      </c>
      <c r="B215" s="279"/>
      <c r="C215" s="279"/>
      <c r="D215" s="279"/>
      <c r="E215" s="279"/>
      <c r="F215" s="279"/>
      <c r="G215" s="279"/>
      <c r="H215" s="279"/>
    </row>
    <row r="216" spans="1:8" ht="12.75">
      <c r="A216" s="92"/>
      <c r="B216" s="92"/>
      <c r="C216" s="92"/>
      <c r="D216" s="92"/>
      <c r="E216" s="92"/>
      <c r="F216" s="92"/>
      <c r="G216" s="92"/>
      <c r="H216" s="140"/>
    </row>
    <row r="217" spans="1:8" ht="12.75">
      <c r="A217" s="92">
        <v>5831225</v>
      </c>
      <c r="B217" s="92" t="s">
        <v>329</v>
      </c>
      <c r="C217" s="92"/>
      <c r="D217" s="92"/>
      <c r="E217" s="92"/>
      <c r="F217" s="93">
        <v>250000</v>
      </c>
      <c r="G217" s="93">
        <v>250000</v>
      </c>
      <c r="H217" s="93"/>
    </row>
    <row r="218" spans="1:8" ht="12.75">
      <c r="A218" s="146" t="s">
        <v>281</v>
      </c>
      <c r="B218" s="146"/>
      <c r="C218" s="146"/>
      <c r="D218" s="146"/>
      <c r="E218" s="146"/>
      <c r="F218" s="147">
        <v>250000</v>
      </c>
      <c r="G218" s="147">
        <v>250000</v>
      </c>
      <c r="H218" s="147"/>
    </row>
    <row r="219" spans="1:8" ht="12.75">
      <c r="A219" s="92"/>
      <c r="B219" s="92"/>
      <c r="C219" s="92"/>
      <c r="D219" s="92"/>
      <c r="E219" s="92"/>
      <c r="F219" s="92"/>
      <c r="G219" s="92"/>
      <c r="H219" s="140"/>
    </row>
    <row r="220" spans="1:8" ht="12.75">
      <c r="A220" s="279" t="s">
        <v>330</v>
      </c>
      <c r="B220" s="279"/>
      <c r="C220" s="279"/>
      <c r="D220" s="279"/>
      <c r="E220" s="279"/>
      <c r="F220" s="279"/>
      <c r="G220" s="279"/>
      <c r="H220" s="279"/>
    </row>
    <row r="221" spans="1:8" ht="12.75">
      <c r="A221" s="92"/>
      <c r="B221" s="92"/>
      <c r="C221" s="92"/>
      <c r="D221" s="92"/>
      <c r="E221" s="92"/>
      <c r="F221" s="92"/>
      <c r="G221" s="92"/>
      <c r="H221" s="140"/>
    </row>
    <row r="222" spans="1:8" ht="12.75">
      <c r="A222" s="92" t="s">
        <v>331</v>
      </c>
      <c r="B222" s="92"/>
      <c r="C222" s="92"/>
      <c r="D222" s="92"/>
      <c r="E222" s="92"/>
      <c r="F222" s="93">
        <v>2000000</v>
      </c>
      <c r="G222" s="93">
        <v>2000000</v>
      </c>
      <c r="H222" s="93"/>
    </row>
    <row r="223" spans="1:8" ht="12.75">
      <c r="A223" s="146" t="s">
        <v>283</v>
      </c>
      <c r="B223" s="146"/>
      <c r="C223" s="146"/>
      <c r="D223" s="146"/>
      <c r="E223" s="146"/>
      <c r="F223" s="147">
        <f>SUM(F222)</f>
        <v>2000000</v>
      </c>
      <c r="G223" s="147">
        <f>SUM(G222)</f>
        <v>2000000</v>
      </c>
      <c r="H223" s="147">
        <f>SUM(H222)</f>
        <v>0</v>
      </c>
    </row>
    <row r="224" spans="1:8" ht="12.75">
      <c r="A224" s="92"/>
      <c r="B224" s="92"/>
      <c r="C224" s="92"/>
      <c r="D224" s="92"/>
      <c r="E224" s="92"/>
      <c r="F224" s="92"/>
      <c r="G224" s="92"/>
      <c r="H224" s="140"/>
    </row>
    <row r="225" spans="1:8" ht="12.75">
      <c r="A225" s="279" t="s">
        <v>332</v>
      </c>
      <c r="B225" s="279"/>
      <c r="C225" s="279"/>
      <c r="D225" s="279"/>
      <c r="E225" s="279"/>
      <c r="F225" s="279"/>
      <c r="G225" s="279"/>
      <c r="H225" s="279"/>
    </row>
    <row r="226" spans="1:8" ht="12.75">
      <c r="A226" s="92">
        <v>511</v>
      </c>
      <c r="B226" s="92" t="s">
        <v>54</v>
      </c>
      <c r="C226" s="92"/>
      <c r="D226" s="92"/>
      <c r="E226" s="92"/>
      <c r="F226" s="12">
        <v>2736000</v>
      </c>
      <c r="G226" s="12">
        <v>2786000</v>
      </c>
      <c r="H226" s="12">
        <v>50000</v>
      </c>
    </row>
    <row r="227" spans="1:8" ht="12.75">
      <c r="A227">
        <v>53</v>
      </c>
      <c r="B227" t="s">
        <v>287</v>
      </c>
      <c r="F227" s="12">
        <v>739000</v>
      </c>
      <c r="G227" s="12">
        <v>753000</v>
      </c>
      <c r="H227" s="12">
        <v>14000</v>
      </c>
    </row>
    <row r="228" spans="6:8" ht="12.75">
      <c r="F228" s="12"/>
      <c r="G228" s="12"/>
      <c r="H228" s="12"/>
    </row>
    <row r="229" spans="1:8" ht="12.75">
      <c r="A229">
        <v>55111</v>
      </c>
      <c r="B229" t="s">
        <v>291</v>
      </c>
      <c r="F229" s="12">
        <v>50000</v>
      </c>
      <c r="G229" s="12">
        <v>50000</v>
      </c>
      <c r="H229" s="12"/>
    </row>
    <row r="230" spans="1:8" ht="12.75">
      <c r="A230">
        <v>55215</v>
      </c>
      <c r="B230" t="s">
        <v>292</v>
      </c>
      <c r="F230" s="12">
        <v>260000</v>
      </c>
      <c r="G230" s="12">
        <v>260000</v>
      </c>
      <c r="H230" s="12"/>
    </row>
    <row r="231" spans="1:8" ht="12.75">
      <c r="A231">
        <v>55217</v>
      </c>
      <c r="B231" t="s">
        <v>293</v>
      </c>
      <c r="F231" s="12">
        <v>65000</v>
      </c>
      <c r="G231" s="12">
        <v>65000</v>
      </c>
      <c r="H231" s="12"/>
    </row>
    <row r="232" spans="1:8" ht="12.75">
      <c r="A232">
        <v>55219</v>
      </c>
      <c r="B232" t="s">
        <v>333</v>
      </c>
      <c r="F232" s="12">
        <v>1500000</v>
      </c>
      <c r="G232" s="12">
        <v>1500000</v>
      </c>
      <c r="H232" s="12"/>
    </row>
    <row r="233" spans="1:8" ht="12.75">
      <c r="A233">
        <v>5461</v>
      </c>
      <c r="B233" t="s">
        <v>315</v>
      </c>
      <c r="F233" s="12">
        <v>400000</v>
      </c>
      <c r="G233" s="12">
        <v>400000</v>
      </c>
      <c r="H233" s="12"/>
    </row>
    <row r="234" spans="1:8" ht="12.75">
      <c r="A234">
        <v>56319</v>
      </c>
      <c r="B234" t="s">
        <v>346</v>
      </c>
      <c r="F234" s="12">
        <v>200000</v>
      </c>
      <c r="G234" s="12">
        <v>200000</v>
      </c>
      <c r="H234" s="12"/>
    </row>
    <row r="235" spans="1:8" ht="12.75">
      <c r="A235">
        <v>5611111</v>
      </c>
      <c r="B235" t="s">
        <v>444</v>
      </c>
      <c r="F235" s="12">
        <v>650000</v>
      </c>
      <c r="G235" s="12">
        <v>650000</v>
      </c>
      <c r="H235" s="12"/>
    </row>
    <row r="236" spans="1:8" ht="12.75">
      <c r="A236" s="146" t="s">
        <v>283</v>
      </c>
      <c r="B236" s="146"/>
      <c r="C236" s="146"/>
      <c r="D236" s="146"/>
      <c r="E236" s="146"/>
      <c r="F236" s="97">
        <f>SUM(F226:F235)</f>
        <v>6600000</v>
      </c>
      <c r="G236" s="147">
        <f>SUM(G226:G235)</f>
        <v>6664000</v>
      </c>
      <c r="H236" s="147">
        <f>SUM(H226:H235)</f>
        <v>64000</v>
      </c>
    </row>
    <row r="237" spans="1:8" ht="12.75">
      <c r="A237" s="279" t="s">
        <v>334</v>
      </c>
      <c r="B237" s="279"/>
      <c r="C237" s="279"/>
      <c r="D237" s="279"/>
      <c r="E237" s="279"/>
      <c r="F237" s="279"/>
      <c r="G237" s="279"/>
      <c r="H237" s="279"/>
    </row>
    <row r="238" spans="1:8" ht="15.75">
      <c r="A238" s="168"/>
      <c r="B238" s="168"/>
      <c r="C238" s="168"/>
      <c r="D238" s="168"/>
      <c r="E238" s="168"/>
      <c r="F238" s="168"/>
      <c r="G238" s="168"/>
      <c r="H238" s="169"/>
    </row>
    <row r="239" spans="1:8" ht="12.75">
      <c r="A239" s="159">
        <v>511</v>
      </c>
      <c r="B239" s="159" t="s">
        <v>335</v>
      </c>
      <c r="C239" s="159"/>
      <c r="D239" s="159"/>
      <c r="E239" s="159"/>
      <c r="F239" s="12">
        <v>3720000</v>
      </c>
      <c r="G239" s="12">
        <v>3720000</v>
      </c>
      <c r="H239" s="12"/>
    </row>
    <row r="240" spans="1:8" ht="12.75">
      <c r="A240" s="159">
        <v>53</v>
      </c>
      <c r="B240" s="159" t="s">
        <v>287</v>
      </c>
      <c r="C240" s="159"/>
      <c r="D240" s="159"/>
      <c r="E240" s="159"/>
      <c r="F240" s="12">
        <v>1004000</v>
      </c>
      <c r="G240" s="12">
        <v>1004000</v>
      </c>
      <c r="H240" s="12"/>
    </row>
    <row r="241" spans="1:8" ht="12.75">
      <c r="A241" s="159">
        <v>56211</v>
      </c>
      <c r="B241" s="159" t="s">
        <v>336</v>
      </c>
      <c r="C241" s="159"/>
      <c r="D241" s="159"/>
      <c r="E241" s="159"/>
      <c r="F241" s="12">
        <v>432000</v>
      </c>
      <c r="G241" s="12">
        <v>432000</v>
      </c>
      <c r="H241" s="12"/>
    </row>
    <row r="242" spans="1:8" ht="12.75">
      <c r="A242" s="159">
        <v>5462</v>
      </c>
      <c r="B242" s="159" t="s">
        <v>315</v>
      </c>
      <c r="C242" s="159"/>
      <c r="D242" s="159"/>
      <c r="E242" s="159"/>
      <c r="F242" s="12">
        <v>250000</v>
      </c>
      <c r="G242" s="12">
        <v>250000</v>
      </c>
      <c r="H242" s="12"/>
    </row>
    <row r="243" spans="1:8" ht="12.75">
      <c r="A243" s="159">
        <v>55215</v>
      </c>
      <c r="B243" s="159" t="s">
        <v>292</v>
      </c>
      <c r="C243" s="287" t="s">
        <v>445</v>
      </c>
      <c r="D243" s="159"/>
      <c r="E243" s="159"/>
      <c r="F243" s="12">
        <v>100000</v>
      </c>
      <c r="G243" s="12">
        <v>100000</v>
      </c>
      <c r="H243" s="12"/>
    </row>
    <row r="244" spans="1:8" ht="12.75">
      <c r="A244" s="159">
        <v>55217</v>
      </c>
      <c r="B244" s="159" t="s">
        <v>293</v>
      </c>
      <c r="C244" s="287"/>
      <c r="D244" s="159"/>
      <c r="E244" s="159"/>
      <c r="F244" s="12">
        <v>300000</v>
      </c>
      <c r="G244" s="12">
        <v>300000</v>
      </c>
      <c r="H244" s="12"/>
    </row>
    <row r="245" spans="1:8" ht="12.75">
      <c r="A245" s="159">
        <v>5482</v>
      </c>
      <c r="B245" s="159" t="s">
        <v>446</v>
      </c>
      <c r="C245" s="159"/>
      <c r="D245" s="159"/>
      <c r="E245" s="159"/>
      <c r="F245" s="12">
        <v>45000</v>
      </c>
      <c r="G245" s="12">
        <v>45000</v>
      </c>
      <c r="H245" s="12"/>
    </row>
    <row r="246" spans="1:8" ht="12.75">
      <c r="A246" s="159">
        <v>55219</v>
      </c>
      <c r="B246" s="159" t="s">
        <v>333</v>
      </c>
      <c r="C246" s="159"/>
      <c r="D246" s="159"/>
      <c r="E246" s="159"/>
      <c r="F246" s="12">
        <v>1500000</v>
      </c>
      <c r="G246" s="12">
        <v>1500000</v>
      </c>
      <c r="H246" s="12"/>
    </row>
    <row r="247" spans="1:8" ht="12.75">
      <c r="A247" s="159">
        <v>56319</v>
      </c>
      <c r="B247" s="159" t="s">
        <v>348</v>
      </c>
      <c r="C247" s="159"/>
      <c r="D247" s="159"/>
      <c r="E247" s="159"/>
      <c r="F247" s="12"/>
      <c r="G247" s="12">
        <v>180000</v>
      </c>
      <c r="H247" s="12">
        <v>180000</v>
      </c>
    </row>
    <row r="248" spans="1:8" ht="12.75">
      <c r="A248" s="159">
        <v>5611111</v>
      </c>
      <c r="B248" s="159" t="s">
        <v>444</v>
      </c>
      <c r="C248" s="159"/>
      <c r="D248" s="159"/>
      <c r="E248" s="159"/>
      <c r="F248" s="12">
        <v>525000</v>
      </c>
      <c r="G248" s="12">
        <v>525000</v>
      </c>
      <c r="H248" s="12"/>
    </row>
    <row r="249" spans="1:8" ht="12.75">
      <c r="A249" s="159"/>
      <c r="B249" s="159" t="s">
        <v>594</v>
      </c>
      <c r="C249" s="159"/>
      <c r="D249" s="159"/>
      <c r="E249" s="159"/>
      <c r="F249" s="12"/>
      <c r="G249" s="12">
        <v>442000</v>
      </c>
      <c r="H249" s="12">
        <v>442000</v>
      </c>
    </row>
    <row r="250" spans="1:8" ht="12.75">
      <c r="A250" s="159"/>
      <c r="B250" s="159" t="s">
        <v>619</v>
      </c>
      <c r="C250" s="159"/>
      <c r="D250" s="159"/>
      <c r="E250" s="159"/>
      <c r="F250" s="12"/>
      <c r="G250" s="12">
        <v>270000</v>
      </c>
      <c r="H250" s="12">
        <v>270000</v>
      </c>
    </row>
    <row r="251" spans="1:8" ht="12.75">
      <c r="A251" s="159"/>
      <c r="B251" s="159" t="s">
        <v>635</v>
      </c>
      <c r="C251" s="159"/>
      <c r="D251" s="159"/>
      <c r="E251" s="159"/>
      <c r="F251" s="12"/>
      <c r="G251" s="12">
        <v>14725000</v>
      </c>
      <c r="H251" s="12">
        <v>14725000</v>
      </c>
    </row>
    <row r="252" spans="1:8" ht="12.75">
      <c r="A252" s="170" t="s">
        <v>283</v>
      </c>
      <c r="B252" s="170"/>
      <c r="C252" s="170"/>
      <c r="D252" s="170"/>
      <c r="E252" s="170"/>
      <c r="F252" s="170">
        <f>SUM(F239:F248)</f>
        <v>7876000</v>
      </c>
      <c r="G252" s="170">
        <f>SUM(G239:G251)</f>
        <v>23493000</v>
      </c>
      <c r="H252" s="170">
        <f>SUM(H239:H251)</f>
        <v>15617000</v>
      </c>
    </row>
    <row r="253" spans="1:8" ht="12.75">
      <c r="A253" s="286"/>
      <c r="B253" s="286"/>
      <c r="C253" s="286"/>
      <c r="D253" s="286"/>
      <c r="E253" s="286"/>
      <c r="F253" s="286"/>
      <c r="G253" s="286"/>
      <c r="H253" s="286"/>
    </row>
    <row r="254" spans="1:8" ht="12.75">
      <c r="A254" s="286" t="s">
        <v>337</v>
      </c>
      <c r="B254" s="286"/>
      <c r="C254" s="286"/>
      <c r="D254" s="286"/>
      <c r="E254" s="286"/>
      <c r="F254" s="286"/>
      <c r="G254" s="286"/>
      <c r="H254" s="286"/>
    </row>
    <row r="255" spans="1:8" ht="12.75">
      <c r="A255" s="171"/>
      <c r="B255" s="131"/>
      <c r="C255" s="131"/>
      <c r="D255" s="131"/>
      <c r="E255" s="131"/>
      <c r="F255" s="131"/>
      <c r="G255" s="131"/>
      <c r="H255" s="131"/>
    </row>
    <row r="256" spans="1:10" ht="12.75">
      <c r="A256" s="172">
        <v>37315</v>
      </c>
      <c r="B256" s="172" t="s">
        <v>338</v>
      </c>
      <c r="C256" s="172"/>
      <c r="D256" s="172"/>
      <c r="E256" s="172"/>
      <c r="F256" s="173">
        <v>1650000</v>
      </c>
      <c r="G256" s="173">
        <v>1650000</v>
      </c>
      <c r="H256" s="173"/>
      <c r="I256" s="172"/>
      <c r="J256" s="172"/>
    </row>
    <row r="257" spans="1:10" ht="12.75">
      <c r="A257" s="146" t="s">
        <v>283</v>
      </c>
      <c r="B257" s="146"/>
      <c r="C257" s="146"/>
      <c r="D257" s="146"/>
      <c r="E257" s="146"/>
      <c r="F257" s="147">
        <f>SUM(F256)</f>
        <v>1650000</v>
      </c>
      <c r="G257" s="147">
        <f>SUM(G256)</f>
        <v>1650000</v>
      </c>
      <c r="H257" s="147">
        <f>SUM(H256)</f>
        <v>0</v>
      </c>
      <c r="I257" s="172"/>
      <c r="J257" s="172"/>
    </row>
    <row r="258" spans="1:8" ht="15.75">
      <c r="A258" s="168"/>
      <c r="B258" s="168"/>
      <c r="C258" s="168"/>
      <c r="D258" s="168"/>
      <c r="E258" s="168"/>
      <c r="F258" s="168"/>
      <c r="G258" s="168"/>
      <c r="H258" s="169"/>
    </row>
    <row r="259" spans="1:8" ht="12.75">
      <c r="A259" s="279" t="s">
        <v>164</v>
      </c>
      <c r="B259" s="279"/>
      <c r="C259" s="279"/>
      <c r="D259" s="279"/>
      <c r="E259" s="279"/>
      <c r="F259" s="279"/>
      <c r="G259" s="279"/>
      <c r="H259" s="279"/>
    </row>
    <row r="261" spans="1:8" ht="12.75">
      <c r="A261">
        <v>38115</v>
      </c>
      <c r="B261" t="s">
        <v>339</v>
      </c>
      <c r="D261" t="s">
        <v>450</v>
      </c>
      <c r="F261" s="93">
        <v>210000</v>
      </c>
      <c r="G261" s="93">
        <v>210000</v>
      </c>
      <c r="H261" s="93"/>
    </row>
    <row r="262" spans="4:8" ht="12.75">
      <c r="D262" t="s">
        <v>26</v>
      </c>
      <c r="F262" s="93">
        <v>2090000</v>
      </c>
      <c r="G262" s="93">
        <v>3090000</v>
      </c>
      <c r="H262" s="93">
        <v>1000000</v>
      </c>
    </row>
    <row r="263" spans="4:8" ht="12.75">
      <c r="D263" t="s">
        <v>451</v>
      </c>
      <c r="F263" s="93">
        <v>2000000</v>
      </c>
      <c r="G263" s="93">
        <v>2000000</v>
      </c>
      <c r="H263" s="93"/>
    </row>
    <row r="264" spans="4:8" ht="12.75">
      <c r="D264" t="s">
        <v>452</v>
      </c>
      <c r="F264" s="93">
        <v>100000</v>
      </c>
      <c r="G264" s="93">
        <v>100000</v>
      </c>
      <c r="H264" s="93"/>
    </row>
    <row r="265" spans="4:8" ht="12.75">
      <c r="D265" t="s">
        <v>592</v>
      </c>
      <c r="F265" s="93"/>
      <c r="G265" s="93">
        <v>500000</v>
      </c>
      <c r="H265" s="93">
        <v>500000</v>
      </c>
    </row>
    <row r="266" spans="1:8" ht="12.75">
      <c r="A266" s="146" t="s">
        <v>283</v>
      </c>
      <c r="B266" s="146"/>
      <c r="C266" s="146"/>
      <c r="D266" s="146"/>
      <c r="E266" s="146"/>
      <c r="F266" s="147">
        <f>SUM(F261:F264)</f>
        <v>4400000</v>
      </c>
      <c r="G266" s="147">
        <f>SUM(G261:G265)</f>
        <v>5900000</v>
      </c>
      <c r="H266" s="147">
        <f>SUM(H261:H265)</f>
        <v>1500000</v>
      </c>
    </row>
    <row r="267" ht="12.75">
      <c r="H267" s="67"/>
    </row>
    <row r="269" spans="1:10" ht="12.75">
      <c r="A269" s="279" t="s">
        <v>340</v>
      </c>
      <c r="B269" s="279"/>
      <c r="C269" s="279"/>
      <c r="D269" s="279"/>
      <c r="E269" s="279"/>
      <c r="F269" s="279"/>
      <c r="G269" s="279"/>
      <c r="H269" s="279"/>
      <c r="J269" s="138"/>
    </row>
    <row r="270" ht="12.75">
      <c r="H270" s="26"/>
    </row>
    <row r="271" spans="1:8" ht="12.75">
      <c r="A271">
        <v>511115</v>
      </c>
      <c r="B271" t="s">
        <v>341</v>
      </c>
      <c r="F271" s="12">
        <v>7754000</v>
      </c>
      <c r="G271" s="12">
        <v>7754000</v>
      </c>
      <c r="H271" s="12"/>
    </row>
    <row r="272" spans="1:8" ht="12.75">
      <c r="A272">
        <v>53</v>
      </c>
      <c r="B272" t="s">
        <v>313</v>
      </c>
      <c r="F272" s="12">
        <v>2094000</v>
      </c>
      <c r="G272" s="12">
        <v>2094000</v>
      </c>
      <c r="H272" s="12"/>
    </row>
    <row r="273" spans="1:8" ht="12.75">
      <c r="A273" s="146" t="s">
        <v>281</v>
      </c>
      <c r="B273" s="146"/>
      <c r="C273" s="146"/>
      <c r="D273" s="146"/>
      <c r="E273" s="146"/>
      <c r="F273" s="147">
        <f>SUM(F271:F272)</f>
        <v>9848000</v>
      </c>
      <c r="G273" s="147">
        <f>SUM(G271:G272)</f>
        <v>9848000</v>
      </c>
      <c r="H273" s="147">
        <f>SUM(H271:H272)</f>
        <v>0</v>
      </c>
    </row>
    <row r="275" spans="1:8" ht="12.75">
      <c r="A275" s="279" t="s">
        <v>189</v>
      </c>
      <c r="B275" s="279"/>
      <c r="C275" s="279"/>
      <c r="D275" s="279"/>
      <c r="E275" s="279"/>
      <c r="F275" s="279"/>
      <c r="G275" s="279"/>
      <c r="H275" s="279"/>
    </row>
    <row r="276" spans="1:8" ht="12.75">
      <c r="A276">
        <v>273431</v>
      </c>
      <c r="B276" t="s">
        <v>453</v>
      </c>
      <c r="D276" t="s">
        <v>620</v>
      </c>
      <c r="F276" s="12">
        <v>11000000</v>
      </c>
      <c r="G276" s="12">
        <v>19607000</v>
      </c>
      <c r="H276" s="12">
        <v>8607000</v>
      </c>
    </row>
    <row r="277" spans="1:20" ht="12.75">
      <c r="A277">
        <v>37321</v>
      </c>
      <c r="B277" t="s">
        <v>454</v>
      </c>
      <c r="D277" t="s">
        <v>371</v>
      </c>
      <c r="F277" s="12">
        <v>10000</v>
      </c>
      <c r="G277" s="12">
        <v>10000</v>
      </c>
      <c r="H277" s="12"/>
      <c r="M277" s="279"/>
      <c r="N277" s="279"/>
      <c r="O277" s="279"/>
      <c r="P277" s="279"/>
      <c r="Q277" s="279"/>
      <c r="R277" s="279"/>
      <c r="S277" s="279"/>
      <c r="T277" s="279"/>
    </row>
    <row r="278" spans="4:8" ht="12.75">
      <c r="D278" t="s">
        <v>372</v>
      </c>
      <c r="F278" s="12">
        <v>130000</v>
      </c>
      <c r="G278" s="12">
        <v>130000</v>
      </c>
      <c r="H278" s="12"/>
    </row>
    <row r="279" spans="4:20" ht="12.75">
      <c r="D279" t="s">
        <v>589</v>
      </c>
      <c r="F279" s="12"/>
      <c r="G279" s="12">
        <v>5394000</v>
      </c>
      <c r="H279" s="12">
        <v>5394000</v>
      </c>
      <c r="T279" s="12"/>
    </row>
    <row r="280" spans="4:20" ht="12.75">
      <c r="D280" t="s">
        <v>373</v>
      </c>
      <c r="F280" s="12">
        <v>800000</v>
      </c>
      <c r="G280" s="12">
        <v>800000</v>
      </c>
      <c r="H280" s="12"/>
      <c r="T280" s="12"/>
    </row>
    <row r="281" spans="4:20" ht="12.75">
      <c r="D281" t="s">
        <v>590</v>
      </c>
      <c r="F281" s="12"/>
      <c r="G281" s="12">
        <v>1242000</v>
      </c>
      <c r="H281" s="12">
        <v>1242000</v>
      </c>
      <c r="T281" s="12"/>
    </row>
    <row r="282" spans="4:20" ht="12.75">
      <c r="D282" t="s">
        <v>593</v>
      </c>
      <c r="F282" s="12"/>
      <c r="G282" s="12">
        <v>100000</v>
      </c>
      <c r="H282" s="12">
        <v>100000</v>
      </c>
      <c r="T282" s="12"/>
    </row>
    <row r="283" spans="4:20" ht="12.75">
      <c r="D283" t="s">
        <v>455</v>
      </c>
      <c r="F283" s="12">
        <v>2394000</v>
      </c>
      <c r="G283" s="12">
        <v>2394000</v>
      </c>
      <c r="H283" s="12"/>
      <c r="T283" s="12"/>
    </row>
    <row r="284" spans="3:20" ht="12.75">
      <c r="C284" t="s">
        <v>492</v>
      </c>
      <c r="F284" s="12">
        <v>23400000</v>
      </c>
      <c r="G284" s="12">
        <v>23400000</v>
      </c>
      <c r="H284" s="12"/>
      <c r="T284" s="12"/>
    </row>
    <row r="285" spans="3:20" ht="12.75">
      <c r="C285" t="s">
        <v>493</v>
      </c>
      <c r="F285" s="12">
        <v>14293000</v>
      </c>
      <c r="G285" s="12">
        <v>14293000</v>
      </c>
      <c r="H285" s="12"/>
      <c r="T285" s="12"/>
    </row>
    <row r="286" spans="1:20" ht="12.75">
      <c r="A286" s="146"/>
      <c r="B286" s="146"/>
      <c r="C286" s="146"/>
      <c r="D286" s="146"/>
      <c r="E286" s="146"/>
      <c r="F286" s="97">
        <f>SUM(F276:F285)</f>
        <v>52027000</v>
      </c>
      <c r="G286" s="97">
        <f>SUM(G276:G285)</f>
        <v>67370000</v>
      </c>
      <c r="H286" s="97">
        <f>SUM(H276:H285)</f>
        <v>15343000</v>
      </c>
      <c r="M286" s="174"/>
      <c r="N286" s="174"/>
      <c r="O286" s="174"/>
      <c r="P286" s="174"/>
      <c r="Q286" s="174"/>
      <c r="R286" s="174"/>
      <c r="S286" s="174"/>
      <c r="T286" s="175"/>
    </row>
    <row r="287" spans="1:8" ht="12.75">
      <c r="A287" s="174"/>
      <c r="B287" s="174"/>
      <c r="C287" s="174"/>
      <c r="D287" s="174"/>
      <c r="E287" s="174"/>
      <c r="F287" s="174"/>
      <c r="G287" s="174"/>
      <c r="H287" s="175"/>
    </row>
    <row r="288" spans="1:8" ht="12.75">
      <c r="A288" s="288"/>
      <c r="B288" s="288"/>
      <c r="C288" s="288"/>
      <c r="D288" s="288"/>
      <c r="E288" s="288"/>
      <c r="F288" s="288"/>
      <c r="G288" s="288"/>
      <c r="H288" s="288"/>
    </row>
    <row r="289" spans="1:8" ht="12.75" hidden="1">
      <c r="A289" s="174"/>
      <c r="B289" s="174"/>
      <c r="C289" s="174"/>
      <c r="D289" s="174"/>
      <c r="E289" s="174"/>
      <c r="F289" s="174"/>
      <c r="G289" s="174"/>
      <c r="H289" s="175"/>
    </row>
    <row r="290" spans="1:8" ht="12.75" hidden="1">
      <c r="A290" s="176"/>
      <c r="B290" s="176"/>
      <c r="C290" s="176"/>
      <c r="D290" s="176"/>
      <c r="E290" s="176"/>
      <c r="F290" s="176"/>
      <c r="G290" s="176"/>
      <c r="H290" s="177"/>
    </row>
    <row r="291" spans="1:8" ht="12.75" hidden="1">
      <c r="A291" s="176"/>
      <c r="B291" s="176"/>
      <c r="C291" s="176"/>
      <c r="D291" s="176"/>
      <c r="E291" s="176"/>
      <c r="F291" s="176"/>
      <c r="G291" s="176"/>
      <c r="H291" s="177"/>
    </row>
    <row r="292" spans="1:8" ht="12.75" hidden="1">
      <c r="A292" s="176"/>
      <c r="B292" s="176"/>
      <c r="C292" s="176"/>
      <c r="D292" s="176"/>
      <c r="E292" s="176"/>
      <c r="F292" s="176"/>
      <c r="G292" s="176"/>
      <c r="H292" s="177"/>
    </row>
    <row r="293" spans="1:8" ht="12.75" hidden="1">
      <c r="A293" s="174"/>
      <c r="B293" s="174"/>
      <c r="C293" s="174"/>
      <c r="D293" s="174"/>
      <c r="E293" s="174"/>
      <c r="F293" s="174"/>
      <c r="G293" s="174"/>
      <c r="H293" s="175"/>
    </row>
    <row r="294" ht="12.75" hidden="1"/>
    <row r="295" spans="1:8" ht="12.75" hidden="1">
      <c r="A295" s="174"/>
      <c r="B295" s="174"/>
      <c r="C295" s="174"/>
      <c r="D295" s="174"/>
      <c r="E295" s="174"/>
      <c r="F295" s="174"/>
      <c r="G295" s="174"/>
      <c r="H295" s="175"/>
    </row>
    <row r="296" ht="12.75" hidden="1"/>
    <row r="297" spans="1:8" ht="12.75">
      <c r="A297" s="279" t="s">
        <v>342</v>
      </c>
      <c r="B297" s="279"/>
      <c r="C297" s="279"/>
      <c r="D297" s="279"/>
      <c r="E297" s="279"/>
      <c r="F297" s="279"/>
      <c r="G297" s="279"/>
      <c r="H297" s="279"/>
    </row>
    <row r="299" ht="12.75">
      <c r="A299" t="s">
        <v>85</v>
      </c>
    </row>
    <row r="300" spans="1:8" ht="12.75">
      <c r="A300">
        <v>511112</v>
      </c>
      <c r="B300" t="s">
        <v>285</v>
      </c>
      <c r="F300" s="12">
        <v>1471000</v>
      </c>
      <c r="G300" s="12">
        <v>1471000</v>
      </c>
      <c r="H300" s="12"/>
    </row>
    <row r="301" spans="1:8" ht="12.75">
      <c r="A301">
        <v>511</v>
      </c>
      <c r="B301" t="s">
        <v>317</v>
      </c>
      <c r="F301" s="12">
        <v>240000</v>
      </c>
      <c r="G301" s="12">
        <v>240000</v>
      </c>
      <c r="H301" s="12"/>
    </row>
    <row r="302" spans="3:8" ht="12.75">
      <c r="C302" t="s">
        <v>443</v>
      </c>
      <c r="F302" s="12">
        <v>400000</v>
      </c>
      <c r="G302" s="12">
        <v>400000</v>
      </c>
      <c r="H302" s="12"/>
    </row>
    <row r="303" spans="1:8" ht="12.75">
      <c r="A303">
        <v>512273</v>
      </c>
      <c r="B303" t="s">
        <v>442</v>
      </c>
      <c r="F303" s="12"/>
      <c r="G303" s="12"/>
      <c r="H303" s="12"/>
    </row>
    <row r="304" spans="1:8" ht="12.75">
      <c r="A304">
        <v>53</v>
      </c>
      <c r="B304" t="s">
        <v>313</v>
      </c>
      <c r="F304" s="12">
        <v>570000</v>
      </c>
      <c r="G304" s="12">
        <v>570000</v>
      </c>
      <c r="H304" s="12"/>
    </row>
    <row r="305" spans="6:8" ht="12.75">
      <c r="F305" s="12"/>
      <c r="G305" s="12"/>
      <c r="H305" s="12"/>
    </row>
    <row r="306" spans="1:9" ht="12.75">
      <c r="A306" t="s">
        <v>86</v>
      </c>
      <c r="F306" s="12"/>
      <c r="G306" s="12"/>
      <c r="H306" s="12"/>
      <c r="I306" s="26"/>
    </row>
    <row r="307" spans="1:9" ht="12.75">
      <c r="A307">
        <v>5431</v>
      </c>
      <c r="B307" t="s">
        <v>314</v>
      </c>
      <c r="F307" s="12">
        <v>30000</v>
      </c>
      <c r="G307" s="12">
        <v>30000</v>
      </c>
      <c r="H307" s="12"/>
      <c r="I307" s="26"/>
    </row>
    <row r="308" spans="1:8" ht="12.75">
      <c r="A308">
        <v>5471</v>
      </c>
      <c r="B308" t="s">
        <v>290</v>
      </c>
      <c r="F308" s="12">
        <v>200000</v>
      </c>
      <c r="G308" s="12">
        <v>200000</v>
      </c>
      <c r="H308" s="12"/>
    </row>
    <row r="309" spans="1:8" ht="12.75">
      <c r="A309">
        <v>5441</v>
      </c>
      <c r="B309" t="s">
        <v>343</v>
      </c>
      <c r="F309" s="12">
        <v>300000</v>
      </c>
      <c r="G309" s="12">
        <v>300000</v>
      </c>
      <c r="H309" s="12"/>
    </row>
    <row r="310" spans="1:8" ht="12.75">
      <c r="A310">
        <v>55111</v>
      </c>
      <c r="B310" t="s">
        <v>291</v>
      </c>
      <c r="F310" s="12">
        <v>180000</v>
      </c>
      <c r="G310" s="12">
        <v>180000</v>
      </c>
      <c r="H310" s="12"/>
    </row>
    <row r="311" spans="1:8" ht="12.75">
      <c r="A311">
        <v>55219</v>
      </c>
      <c r="B311" t="s">
        <v>299</v>
      </c>
      <c r="F311" s="12">
        <v>360000</v>
      </c>
      <c r="G311" s="12">
        <v>360000</v>
      </c>
      <c r="H311" s="12"/>
    </row>
    <row r="312" spans="1:8" ht="12.75">
      <c r="A312">
        <v>5611111</v>
      </c>
      <c r="B312" t="s">
        <v>344</v>
      </c>
      <c r="F312" s="12">
        <v>640000</v>
      </c>
      <c r="G312" s="12">
        <v>640000</v>
      </c>
      <c r="H312" s="12"/>
    </row>
    <row r="313" spans="1:8" ht="12.75">
      <c r="A313">
        <v>56213</v>
      </c>
      <c r="B313" t="s">
        <v>345</v>
      </c>
      <c r="F313" s="12">
        <v>200000</v>
      </c>
      <c r="G313" s="12">
        <v>200000</v>
      </c>
      <c r="H313" s="12"/>
    </row>
    <row r="314" spans="1:8" ht="12.75">
      <c r="A314">
        <v>56319</v>
      </c>
      <c r="B314" t="s">
        <v>346</v>
      </c>
      <c r="F314" s="12">
        <v>1000000</v>
      </c>
      <c r="G314" s="12">
        <v>1000000</v>
      </c>
      <c r="H314" s="12"/>
    </row>
    <row r="315" spans="2:8" ht="12.75">
      <c r="B315" t="s">
        <v>595</v>
      </c>
      <c r="F315" s="12"/>
      <c r="G315" s="12">
        <v>1050000</v>
      </c>
      <c r="H315" s="12">
        <v>1050000</v>
      </c>
    </row>
    <row r="316" spans="6:8" ht="12.75">
      <c r="F316" s="12"/>
      <c r="G316" s="12"/>
      <c r="H316" s="12"/>
    </row>
    <row r="317" spans="1:8" ht="12.75">
      <c r="A317" s="146" t="s">
        <v>281</v>
      </c>
      <c r="B317" s="146"/>
      <c r="C317" s="146"/>
      <c r="D317" s="146"/>
      <c r="E317" s="146"/>
      <c r="F317" s="147">
        <f>SUM(F300:F314)</f>
        <v>5591000</v>
      </c>
      <c r="G317" s="147">
        <f>SUM(G300:G315)</f>
        <v>6641000</v>
      </c>
      <c r="H317" s="147">
        <f>SUM(H300:H315)</f>
        <v>1050000</v>
      </c>
    </row>
    <row r="319" spans="1:9" ht="12.75">
      <c r="A319" s="286" t="s">
        <v>168</v>
      </c>
      <c r="B319" s="286"/>
      <c r="C319" s="286"/>
      <c r="D319" s="286"/>
      <c r="E319" s="286"/>
      <c r="F319" s="286"/>
      <c r="G319" s="286"/>
      <c r="H319" s="286"/>
      <c r="I319" s="178"/>
    </row>
    <row r="320" spans="1:9" ht="12.75">
      <c r="A320" s="171"/>
      <c r="B320" s="131"/>
      <c r="C320" s="131"/>
      <c r="D320" s="131"/>
      <c r="E320" s="131"/>
      <c r="F320" s="131"/>
      <c r="G320" s="131"/>
      <c r="H320" s="131"/>
      <c r="I320" s="178"/>
    </row>
    <row r="321" spans="1:9" ht="12.75">
      <c r="A321" s="159">
        <v>55111</v>
      </c>
      <c r="B321" s="159" t="s">
        <v>291</v>
      </c>
      <c r="C321" s="159"/>
      <c r="D321" s="160"/>
      <c r="E321" s="160"/>
      <c r="F321" s="12">
        <v>100000</v>
      </c>
      <c r="G321" s="12">
        <v>100000</v>
      </c>
      <c r="H321" s="12"/>
      <c r="I321" s="178"/>
    </row>
    <row r="322" spans="1:9" ht="12.75">
      <c r="A322" s="159">
        <v>55214</v>
      </c>
      <c r="B322" s="159" t="s">
        <v>307</v>
      </c>
      <c r="C322" s="159"/>
      <c r="D322" s="160"/>
      <c r="E322" s="160"/>
      <c r="F322" s="12">
        <v>400000</v>
      </c>
      <c r="G322" s="12">
        <v>400000</v>
      </c>
      <c r="H322" s="12"/>
      <c r="I322" s="178"/>
    </row>
    <row r="323" spans="1:9" ht="12.75">
      <c r="A323" s="159">
        <v>55215</v>
      </c>
      <c r="B323" s="159" t="s">
        <v>292</v>
      </c>
      <c r="C323" s="159"/>
      <c r="D323" s="160"/>
      <c r="E323" s="160"/>
      <c r="F323" s="12">
        <v>195000</v>
      </c>
      <c r="G323" s="12">
        <v>195000</v>
      </c>
      <c r="H323" s="12"/>
      <c r="I323" s="179"/>
    </row>
    <row r="324" spans="1:9" ht="12.75">
      <c r="A324" s="159">
        <v>55217</v>
      </c>
      <c r="B324" s="159" t="s">
        <v>293</v>
      </c>
      <c r="C324" s="159"/>
      <c r="D324" s="160"/>
      <c r="E324" s="160"/>
      <c r="F324" s="12">
        <v>605000</v>
      </c>
      <c r="G324" s="12">
        <v>605000</v>
      </c>
      <c r="H324" s="12"/>
      <c r="I324" s="179"/>
    </row>
    <row r="325" spans="1:9" ht="12.75">
      <c r="A325" s="159">
        <v>5462</v>
      </c>
      <c r="B325" s="159" t="s">
        <v>347</v>
      </c>
      <c r="C325" s="159"/>
      <c r="D325" s="160"/>
      <c r="E325" s="160"/>
      <c r="F325" s="12">
        <v>100000</v>
      </c>
      <c r="G325" s="12">
        <v>100000</v>
      </c>
      <c r="H325" s="12"/>
      <c r="I325" s="179"/>
    </row>
    <row r="326" spans="1:9" ht="12.75">
      <c r="A326" s="159">
        <v>56319</v>
      </c>
      <c r="B326" s="159" t="s">
        <v>348</v>
      </c>
      <c r="C326" s="159"/>
      <c r="D326" s="160"/>
      <c r="E326" s="160"/>
      <c r="F326" s="12">
        <v>90000</v>
      </c>
      <c r="G326" s="12">
        <v>90000</v>
      </c>
      <c r="H326" s="12"/>
      <c r="I326" s="179"/>
    </row>
    <row r="327" spans="1:9" ht="12.75">
      <c r="A327" s="159">
        <v>5611111</v>
      </c>
      <c r="B327" s="159" t="s">
        <v>344</v>
      </c>
      <c r="C327" s="159"/>
      <c r="D327" s="160"/>
      <c r="E327" s="160"/>
      <c r="F327" s="12">
        <v>400000</v>
      </c>
      <c r="G327" s="12">
        <v>400000</v>
      </c>
      <c r="H327" s="12"/>
      <c r="I327" s="179"/>
    </row>
    <row r="328" ht="12.75">
      <c r="I328" s="92"/>
    </row>
    <row r="329" spans="1:9" ht="12.75">
      <c r="A329" s="90" t="s">
        <v>283</v>
      </c>
      <c r="B329" s="63"/>
      <c r="C329" s="63"/>
      <c r="D329" s="180"/>
      <c r="E329" s="180"/>
      <c r="F329" s="180">
        <f>SUM(F321:F328)</f>
        <v>1890000</v>
      </c>
      <c r="G329" s="180">
        <f>SUM(G321:G328)</f>
        <v>1890000</v>
      </c>
      <c r="H329" s="180">
        <f>SUM(H321:H328)</f>
        <v>0</v>
      </c>
      <c r="I329" s="92"/>
    </row>
    <row r="330" ht="12.75">
      <c r="I330" s="179"/>
    </row>
    <row r="331" spans="1:9" ht="15.75">
      <c r="A331" s="168" t="s">
        <v>349</v>
      </c>
      <c r="B331" s="168"/>
      <c r="C331" s="168"/>
      <c r="D331" s="182"/>
      <c r="E331" s="182"/>
      <c r="F331" s="182">
        <f>(F15+F45+F73+F85+F97+F103+F107+F125+F143+F165+F173+F179+F185+F191+F196+F202+F208+F213+F218+F223+F236+F252+F257+F266+F273+F286+F317+F329)</f>
        <v>210873000</v>
      </c>
      <c r="G331" s="182">
        <f>(G15+G45+G73+G85+G97+G103+G107+G125+G143+G165+G173+G179+G185+G191+G196+G202+G208+G213+G218+G223+G236+G252+G257+G266+G273+G286+G317+G329)</f>
        <v>250297000</v>
      </c>
      <c r="H331" s="182">
        <f>(H15+H45+H73+H85+H97+H103+H107+H125+H143+H165+H173+H179+H185+H191+H196+H202+H208+H213+H218+H223+H236+H252+H257+H266+H273+H286+H317+H329)</f>
        <v>39424000</v>
      </c>
      <c r="I331" s="179"/>
    </row>
    <row r="332" ht="12.75">
      <c r="I332" s="179"/>
    </row>
    <row r="333" ht="12.75">
      <c r="I333" s="179"/>
    </row>
    <row r="334" spans="1:9" ht="15.75">
      <c r="A334" s="291" t="s">
        <v>456</v>
      </c>
      <c r="B334" s="291"/>
      <c r="C334" s="291"/>
      <c r="D334" s="291"/>
      <c r="E334" s="291"/>
      <c r="F334" s="291"/>
      <c r="G334" s="291"/>
      <c r="H334" s="291"/>
      <c r="I334" s="179"/>
    </row>
    <row r="335" spans="1:9" ht="12.75">
      <c r="A335" s="93"/>
      <c r="B335" s="93"/>
      <c r="C335" s="93"/>
      <c r="D335" s="93"/>
      <c r="E335" s="93"/>
      <c r="F335" s="93"/>
      <c r="G335" s="93"/>
      <c r="H335" s="93"/>
      <c r="I335" s="179"/>
    </row>
    <row r="336" spans="1:9" ht="12.75">
      <c r="A336" s="279" t="s">
        <v>141</v>
      </c>
      <c r="B336" s="279"/>
      <c r="C336" s="279"/>
      <c r="D336" s="279"/>
      <c r="E336" s="279"/>
      <c r="F336" s="279"/>
      <c r="G336" s="279"/>
      <c r="H336" s="279"/>
      <c r="I336" s="179"/>
    </row>
    <row r="337" ht="12.75">
      <c r="I337" s="179"/>
    </row>
    <row r="338" spans="1:9" ht="12.75">
      <c r="A338">
        <v>1254</v>
      </c>
      <c r="B338" t="s">
        <v>518</v>
      </c>
      <c r="F338" s="12">
        <v>2500000</v>
      </c>
      <c r="G338" s="12">
        <v>2500000</v>
      </c>
      <c r="H338" s="12"/>
      <c r="I338" s="179"/>
    </row>
    <row r="339" spans="8:9" ht="12.75">
      <c r="H339" s="12"/>
      <c r="I339" s="179"/>
    </row>
    <row r="340" spans="8:9" ht="12.75">
      <c r="H340" s="12"/>
      <c r="I340" s="179"/>
    </row>
    <row r="341" spans="1:9" ht="12.75">
      <c r="A341" s="146"/>
      <c r="B341" s="146"/>
      <c r="C341" s="146"/>
      <c r="D341" s="146"/>
      <c r="E341" s="146"/>
      <c r="F341" s="97">
        <f>SUM(F338)</f>
        <v>2500000</v>
      </c>
      <c r="G341" s="97">
        <f>SUM(G338)</f>
        <v>2500000</v>
      </c>
      <c r="H341" s="147">
        <f>SUM(H338:H339)</f>
        <v>0</v>
      </c>
      <c r="I341" s="179"/>
    </row>
    <row r="342" spans="1:9" ht="12.75">
      <c r="A342" s="93"/>
      <c r="B342" s="93"/>
      <c r="C342" s="93"/>
      <c r="D342" s="93"/>
      <c r="E342" s="93"/>
      <c r="F342" s="93"/>
      <c r="G342" s="93"/>
      <c r="H342" s="93"/>
      <c r="I342" s="179"/>
    </row>
    <row r="343" spans="1:9" ht="12.75">
      <c r="A343" s="290" t="s">
        <v>465</v>
      </c>
      <c r="B343" s="290"/>
      <c r="C343" s="290"/>
      <c r="D343" s="290"/>
      <c r="E343" s="290"/>
      <c r="F343" s="290"/>
      <c r="G343" s="290"/>
      <c r="H343" s="290"/>
      <c r="I343" s="179"/>
    </row>
    <row r="344" spans="1:9" ht="12.75">
      <c r="A344" s="197"/>
      <c r="B344" s="197"/>
      <c r="C344" s="197"/>
      <c r="D344" s="197"/>
      <c r="E344" s="197"/>
      <c r="F344" s="197"/>
      <c r="G344" s="197"/>
      <c r="H344" s="197"/>
      <c r="I344" s="179"/>
    </row>
    <row r="345" spans="1:9" ht="12.75">
      <c r="A345" s="194">
        <v>1254</v>
      </c>
      <c r="B345" s="93" t="s">
        <v>466</v>
      </c>
      <c r="C345" s="93"/>
      <c r="D345" s="93" t="s">
        <v>478</v>
      </c>
      <c r="E345" s="93"/>
      <c r="F345" s="12">
        <v>945000</v>
      </c>
      <c r="G345" s="12">
        <v>945000</v>
      </c>
      <c r="H345" s="12"/>
      <c r="I345" s="179"/>
    </row>
    <row r="346" spans="1:9" ht="12.75">
      <c r="A346" s="194"/>
      <c r="B346" s="93"/>
      <c r="C346" s="93"/>
      <c r="D346" s="93" t="s">
        <v>475</v>
      </c>
      <c r="E346" s="93"/>
      <c r="F346" s="12">
        <v>1575000</v>
      </c>
      <c r="G346" s="12">
        <v>1575000</v>
      </c>
      <c r="H346" s="12"/>
      <c r="I346" s="179"/>
    </row>
    <row r="347" spans="1:9" ht="12.75">
      <c r="A347" s="194"/>
      <c r="B347" s="93"/>
      <c r="C347" s="93"/>
      <c r="D347" s="93" t="s">
        <v>476</v>
      </c>
      <c r="E347" s="93"/>
      <c r="F347" s="12">
        <v>39370000</v>
      </c>
      <c r="G347" s="276">
        <v>0</v>
      </c>
      <c r="H347" s="12">
        <v>-39370000</v>
      </c>
      <c r="I347" s="179"/>
    </row>
    <row r="348" spans="1:9" ht="12.75">
      <c r="A348" s="194"/>
      <c r="B348" s="93"/>
      <c r="C348" s="93"/>
      <c r="D348" s="93" t="s">
        <v>477</v>
      </c>
      <c r="E348" s="93"/>
      <c r="F348" s="12">
        <v>24410000</v>
      </c>
      <c r="G348" s="12">
        <v>57650000</v>
      </c>
      <c r="H348" s="12">
        <v>33240000</v>
      </c>
      <c r="I348" s="179"/>
    </row>
    <row r="349" spans="1:9" ht="12.75">
      <c r="A349">
        <v>182111</v>
      </c>
      <c r="B349" t="s">
        <v>467</v>
      </c>
      <c r="F349" s="12">
        <v>17900000</v>
      </c>
      <c r="G349" s="12">
        <v>16246000</v>
      </c>
      <c r="H349" s="12">
        <v>-1654000</v>
      </c>
      <c r="I349" s="179"/>
    </row>
    <row r="350" spans="1:9" ht="12.75">
      <c r="A350" s="181" t="s">
        <v>283</v>
      </c>
      <c r="B350" s="181"/>
      <c r="C350" s="181"/>
      <c r="D350" s="179"/>
      <c r="E350" s="179"/>
      <c r="F350" s="179">
        <f>SUM(F345:F349)</f>
        <v>84200000</v>
      </c>
      <c r="G350" s="179">
        <f>SUM(G345:G349)</f>
        <v>76416000</v>
      </c>
      <c r="H350" s="179">
        <f>SUM(H345:H349)</f>
        <v>-7784000</v>
      </c>
      <c r="I350" s="179"/>
    </row>
    <row r="351" spans="8:9" ht="12.75">
      <c r="H351" s="12"/>
      <c r="I351" s="179"/>
    </row>
    <row r="352" spans="1:9" ht="12.75">
      <c r="A352" s="279" t="s">
        <v>479</v>
      </c>
      <c r="B352" s="279"/>
      <c r="C352" s="279"/>
      <c r="D352" s="279"/>
      <c r="E352" s="279"/>
      <c r="F352" s="279"/>
      <c r="G352" s="279"/>
      <c r="H352" s="279"/>
      <c r="I352" s="179"/>
    </row>
    <row r="353" spans="1:9" ht="12.75">
      <c r="A353">
        <v>1154</v>
      </c>
      <c r="B353" t="s">
        <v>282</v>
      </c>
      <c r="D353" t="s">
        <v>517</v>
      </c>
      <c r="F353" s="12">
        <v>1180000</v>
      </c>
      <c r="G353" s="12">
        <v>500000</v>
      </c>
      <c r="H353" s="12">
        <v>-680000</v>
      </c>
      <c r="I353" s="179"/>
    </row>
    <row r="354" spans="4:9" ht="12.75">
      <c r="D354" t="s">
        <v>597</v>
      </c>
      <c r="F354" s="12"/>
      <c r="G354" s="12">
        <v>250000</v>
      </c>
      <c r="H354" s="12">
        <v>250000</v>
      </c>
      <c r="I354" s="179"/>
    </row>
    <row r="355" spans="1:9" ht="12.75">
      <c r="A355" s="159">
        <v>1254</v>
      </c>
      <c r="B355" s="159" t="s">
        <v>466</v>
      </c>
      <c r="C355" s="181"/>
      <c r="D355" s="160" t="s">
        <v>480</v>
      </c>
      <c r="E355" s="160"/>
      <c r="F355" s="160">
        <v>1968000</v>
      </c>
      <c r="G355" s="160">
        <v>1968000</v>
      </c>
      <c r="H355" s="160"/>
      <c r="I355" s="179"/>
    </row>
    <row r="356" spans="1:9" ht="12.75">
      <c r="A356" s="159">
        <v>131</v>
      </c>
      <c r="B356" s="159" t="s">
        <v>482</v>
      </c>
      <c r="C356" s="181"/>
      <c r="D356" s="160" t="s">
        <v>483</v>
      </c>
      <c r="E356" s="160"/>
      <c r="F356" s="160">
        <v>11815000</v>
      </c>
      <c r="G356" s="160"/>
      <c r="H356" s="160">
        <v>-11815000</v>
      </c>
      <c r="I356" s="179"/>
    </row>
    <row r="357" spans="1:9" ht="12.75">
      <c r="A357" s="159"/>
      <c r="B357" s="159"/>
      <c r="C357" s="181"/>
      <c r="D357" s="160" t="s">
        <v>599</v>
      </c>
      <c r="E357" s="160"/>
      <c r="F357" s="160"/>
      <c r="G357" s="160">
        <v>254000</v>
      </c>
      <c r="H357" s="160">
        <v>254000</v>
      </c>
      <c r="I357" s="179"/>
    </row>
    <row r="358" spans="1:9" ht="12.75">
      <c r="A358" s="181"/>
      <c r="B358" s="181"/>
      <c r="C358" s="181"/>
      <c r="D358" s="160" t="s">
        <v>481</v>
      </c>
      <c r="E358" s="160"/>
      <c r="F358" s="160">
        <v>362000</v>
      </c>
      <c r="G358" s="160">
        <v>362000</v>
      </c>
      <c r="H358" s="160"/>
      <c r="I358" s="179"/>
    </row>
    <row r="359" spans="1:9" ht="12.75">
      <c r="A359" s="181"/>
      <c r="B359" s="181"/>
      <c r="C359" s="181"/>
      <c r="D359" s="160" t="s">
        <v>519</v>
      </c>
      <c r="E359" s="160"/>
      <c r="F359" s="160">
        <v>1968000</v>
      </c>
      <c r="G359" s="160">
        <v>1968000</v>
      </c>
      <c r="H359" s="160"/>
      <c r="I359" s="179"/>
    </row>
    <row r="360" spans="1:9" ht="12.75">
      <c r="A360" s="159">
        <v>182111</v>
      </c>
      <c r="B360" s="159" t="s">
        <v>444</v>
      </c>
      <c r="C360" s="181"/>
      <c r="D360" s="160"/>
      <c r="E360" s="160"/>
      <c r="F360" s="160">
        <v>4667000</v>
      </c>
      <c r="G360" s="160">
        <v>1364000</v>
      </c>
      <c r="H360" s="160">
        <v>-3303000</v>
      </c>
      <c r="I360" s="179"/>
    </row>
    <row r="361" spans="1:9" ht="12.75">
      <c r="A361" s="159"/>
      <c r="B361" s="159"/>
      <c r="C361" s="181"/>
      <c r="D361" s="160" t="s">
        <v>604</v>
      </c>
      <c r="E361" s="160"/>
      <c r="F361" s="160"/>
      <c r="G361" s="160">
        <v>2074000</v>
      </c>
      <c r="H361" s="160">
        <v>2074000</v>
      </c>
      <c r="I361" s="179"/>
    </row>
    <row r="362" spans="4:9" ht="12.75">
      <c r="D362" s="160" t="s">
        <v>603</v>
      </c>
      <c r="G362" s="160">
        <v>3887000</v>
      </c>
      <c r="H362" s="12">
        <v>3887000</v>
      </c>
      <c r="I362" s="179"/>
    </row>
    <row r="363" spans="4:9" ht="12.75">
      <c r="D363" s="160" t="s">
        <v>621</v>
      </c>
      <c r="G363" s="160">
        <v>3200000</v>
      </c>
      <c r="H363" s="12">
        <v>3200000</v>
      </c>
      <c r="I363" s="179"/>
    </row>
    <row r="364" spans="4:9" ht="12.75">
      <c r="D364" s="289" t="s">
        <v>598</v>
      </c>
      <c r="E364" s="160"/>
      <c r="F364" s="160" t="s">
        <v>622</v>
      </c>
      <c r="G364" s="160">
        <v>317500</v>
      </c>
      <c r="H364" s="289">
        <v>26785000</v>
      </c>
      <c r="I364" s="179"/>
    </row>
    <row r="365" spans="4:9" ht="12.75">
      <c r="D365" s="289"/>
      <c r="E365" s="160"/>
      <c r="F365" s="160" t="s">
        <v>623</v>
      </c>
      <c r="G365" s="160">
        <v>24000000</v>
      </c>
      <c r="H365" s="289"/>
      <c r="I365" s="179"/>
    </row>
    <row r="366" spans="4:9" ht="12.75">
      <c r="D366" s="289"/>
      <c r="E366" s="160"/>
      <c r="F366" s="160" t="s">
        <v>624</v>
      </c>
      <c r="G366" s="160">
        <v>1587500</v>
      </c>
      <c r="H366" s="289"/>
      <c r="I366" s="179"/>
    </row>
    <row r="367" spans="4:9" ht="12.75">
      <c r="D367" s="289"/>
      <c r="E367" s="160"/>
      <c r="F367" s="160" t="s">
        <v>625</v>
      </c>
      <c r="G367" s="160">
        <v>880000</v>
      </c>
      <c r="H367" s="289"/>
      <c r="I367" s="179"/>
    </row>
    <row r="368" spans="1:9" ht="12.75">
      <c r="A368" s="159"/>
      <c r="B368" s="159"/>
      <c r="C368" s="181"/>
      <c r="D368" s="160" t="s">
        <v>600</v>
      </c>
      <c r="E368" s="160"/>
      <c r="F368" s="160"/>
      <c r="G368" s="160">
        <v>1760000</v>
      </c>
      <c r="H368" s="160">
        <v>1760000</v>
      </c>
      <c r="I368" s="179"/>
    </row>
    <row r="369" spans="1:9" ht="12.75">
      <c r="A369" s="159"/>
      <c r="B369" s="159"/>
      <c r="C369" s="181"/>
      <c r="D369" s="160" t="s">
        <v>601</v>
      </c>
      <c r="E369" s="160"/>
      <c r="F369" s="160"/>
      <c r="G369" s="160">
        <v>2638000</v>
      </c>
      <c r="H369" s="160">
        <v>2638000</v>
      </c>
      <c r="I369" s="179"/>
    </row>
    <row r="370" spans="1:9" ht="12.75">
      <c r="A370" s="159"/>
      <c r="B370" s="159"/>
      <c r="C370" s="181"/>
      <c r="D370" s="160" t="s">
        <v>602</v>
      </c>
      <c r="E370" s="160"/>
      <c r="F370" s="160"/>
      <c r="G370" s="160">
        <v>820000</v>
      </c>
      <c r="H370" s="160">
        <v>820000</v>
      </c>
      <c r="I370" s="179"/>
    </row>
    <row r="371" spans="1:9" ht="12.75">
      <c r="A371" s="159"/>
      <c r="B371" s="159"/>
      <c r="C371" s="181"/>
      <c r="D371" s="160" t="s">
        <v>628</v>
      </c>
      <c r="E371" s="160"/>
      <c r="F371" s="160"/>
      <c r="G371" s="160">
        <v>130000</v>
      </c>
      <c r="H371" s="160">
        <v>130000</v>
      </c>
      <c r="I371" s="179"/>
    </row>
    <row r="372" spans="1:9" ht="12.75">
      <c r="A372" s="159"/>
      <c r="B372" s="159"/>
      <c r="C372" s="181"/>
      <c r="D372" s="160" t="s">
        <v>626</v>
      </c>
      <c r="E372" s="160"/>
      <c r="F372" s="160"/>
      <c r="G372" s="160">
        <v>697000</v>
      </c>
      <c r="H372" s="160">
        <v>697000</v>
      </c>
      <c r="I372" s="179"/>
    </row>
    <row r="373" spans="1:9" ht="12.75">
      <c r="A373" s="159"/>
      <c r="B373" s="159"/>
      <c r="C373" s="181"/>
      <c r="D373" s="160" t="s">
        <v>627</v>
      </c>
      <c r="E373" s="160"/>
      <c r="F373" s="160"/>
      <c r="G373" s="160">
        <v>500000</v>
      </c>
      <c r="H373" s="160">
        <v>500000</v>
      </c>
      <c r="I373" s="179"/>
    </row>
    <row r="374" spans="1:9" ht="12.75">
      <c r="A374" s="159"/>
      <c r="B374" s="159"/>
      <c r="C374" s="181"/>
      <c r="D374" s="160" t="s">
        <v>629</v>
      </c>
      <c r="E374" s="160"/>
      <c r="F374" s="160"/>
      <c r="G374" s="160">
        <v>2527000</v>
      </c>
      <c r="H374" s="160">
        <v>2527000</v>
      </c>
      <c r="I374" s="179"/>
    </row>
    <row r="375" spans="1:9" ht="12.75">
      <c r="A375" s="159"/>
      <c r="B375" s="159"/>
      <c r="C375" s="181"/>
      <c r="D375" s="160" t="s">
        <v>630</v>
      </c>
      <c r="E375" s="160"/>
      <c r="F375" s="160"/>
      <c r="G375" s="160">
        <v>1524000</v>
      </c>
      <c r="H375" s="160">
        <v>1524000</v>
      </c>
      <c r="I375" s="179"/>
    </row>
    <row r="376" spans="1:9" ht="12.75">
      <c r="A376" s="159"/>
      <c r="B376" s="159"/>
      <c r="C376" s="181"/>
      <c r="D376" s="160" t="s">
        <v>631</v>
      </c>
      <c r="E376" s="160"/>
      <c r="F376" s="160"/>
      <c r="G376" s="160">
        <v>6922000</v>
      </c>
      <c r="H376" s="160">
        <v>6922000</v>
      </c>
      <c r="I376" s="179"/>
    </row>
    <row r="377" spans="1:9" ht="12.75">
      <c r="A377" s="181" t="s">
        <v>283</v>
      </c>
      <c r="B377" s="181"/>
      <c r="C377" s="181"/>
      <c r="D377" s="160"/>
      <c r="E377" s="160"/>
      <c r="F377" s="179">
        <f>SUM(F353:F360)</f>
        <v>21960000</v>
      </c>
      <c r="G377" s="179">
        <f>SUM(G353:G376)</f>
        <v>60130000</v>
      </c>
      <c r="H377" s="179">
        <f>SUM(H353:H376)</f>
        <v>38170000</v>
      </c>
      <c r="I377" s="179"/>
    </row>
    <row r="378" spans="1:9" ht="12.75">
      <c r="A378" s="181"/>
      <c r="B378" s="181"/>
      <c r="C378" s="181"/>
      <c r="D378" s="160"/>
      <c r="E378" s="160"/>
      <c r="F378" s="160"/>
      <c r="G378" s="160"/>
      <c r="H378" s="179"/>
      <c r="I378" s="179"/>
    </row>
    <row r="379" spans="1:9" ht="12.75">
      <c r="A379" s="199" t="s">
        <v>484</v>
      </c>
      <c r="B379" s="199"/>
      <c r="C379" s="199"/>
      <c r="D379" s="200"/>
      <c r="E379" s="200"/>
      <c r="F379" s="170">
        <f>F341+F350+F377</f>
        <v>108660000</v>
      </c>
      <c r="G379" s="170">
        <f>G341+G350+G377</f>
        <v>139046000</v>
      </c>
      <c r="H379" s="170">
        <f>(H350+H377)</f>
        <v>30386000</v>
      </c>
      <c r="I379" s="179"/>
    </row>
    <row r="380" spans="1:9" ht="12.75">
      <c r="A380" s="181"/>
      <c r="B380" s="181"/>
      <c r="C380" s="181"/>
      <c r="D380" s="160"/>
      <c r="E380" s="160"/>
      <c r="F380" s="160"/>
      <c r="G380" s="160"/>
      <c r="H380" s="179"/>
      <c r="I380" s="179"/>
    </row>
    <row r="381" spans="1:9" ht="12.75">
      <c r="A381" s="286" t="s">
        <v>494</v>
      </c>
      <c r="B381" s="286"/>
      <c r="C381" s="286"/>
      <c r="D381" s="286"/>
      <c r="E381" s="286"/>
      <c r="F381" s="286"/>
      <c r="G381" s="286"/>
      <c r="H381" s="286"/>
      <c r="I381" s="179"/>
    </row>
    <row r="382" spans="1:9" ht="12.75">
      <c r="A382" s="181"/>
      <c r="B382" s="181"/>
      <c r="C382" s="181"/>
      <c r="D382" s="160"/>
      <c r="E382" s="160"/>
      <c r="F382" s="160"/>
      <c r="G382" s="160"/>
      <c r="H382" s="179"/>
      <c r="I382" s="179"/>
    </row>
    <row r="383" spans="1:9" ht="12.75">
      <c r="A383" s="159">
        <v>45121</v>
      </c>
      <c r="B383" s="159" t="s">
        <v>495</v>
      </c>
      <c r="C383" s="159"/>
      <c r="D383" s="160"/>
      <c r="E383" s="160"/>
      <c r="F383" s="160">
        <v>120000000</v>
      </c>
      <c r="G383" s="160">
        <v>120000000</v>
      </c>
      <c r="H383" s="160"/>
      <c r="I383" s="179"/>
    </row>
    <row r="384" spans="1:9" ht="12.75">
      <c r="A384" s="159">
        <v>573211</v>
      </c>
      <c r="B384" s="159" t="s">
        <v>496</v>
      </c>
      <c r="C384" s="159"/>
      <c r="D384" s="160"/>
      <c r="E384" s="160"/>
      <c r="F384" s="160">
        <v>8700000</v>
      </c>
      <c r="G384" s="160">
        <v>2175000</v>
      </c>
      <c r="H384" s="160">
        <v>-6525000</v>
      </c>
      <c r="I384" s="179"/>
    </row>
    <row r="385" spans="1:9" ht="12.75">
      <c r="A385" s="199" t="s">
        <v>283</v>
      </c>
      <c r="B385" s="199"/>
      <c r="C385" s="199"/>
      <c r="D385" s="200"/>
      <c r="E385" s="200"/>
      <c r="F385" s="170">
        <f>SUM(F383:F384)</f>
        <v>128700000</v>
      </c>
      <c r="G385" s="170">
        <f>SUM(G383:G384)</f>
        <v>122175000</v>
      </c>
      <c r="H385" s="170">
        <f>SUM(H383:H384)</f>
        <v>-6525000</v>
      </c>
      <c r="I385" s="179"/>
    </row>
    <row r="386" spans="1:9" ht="12.75">
      <c r="A386" s="181"/>
      <c r="B386" s="181"/>
      <c r="C386" s="181"/>
      <c r="D386" s="160"/>
      <c r="E386" s="160"/>
      <c r="F386" s="160"/>
      <c r="G386" s="160"/>
      <c r="H386" s="179"/>
      <c r="I386" s="179"/>
    </row>
    <row r="387" spans="1:9" ht="15">
      <c r="A387" s="279" t="s">
        <v>170</v>
      </c>
      <c r="B387" s="279"/>
      <c r="C387" s="279"/>
      <c r="D387" s="279"/>
      <c r="E387" s="279"/>
      <c r="F387" s="279"/>
      <c r="G387" s="279"/>
      <c r="H387" s="279"/>
      <c r="I387" s="62"/>
    </row>
    <row r="388" spans="1:9" ht="15">
      <c r="A388" s="61"/>
      <c r="B388" s="61"/>
      <c r="C388" s="61"/>
      <c r="D388" s="61"/>
      <c r="E388" s="61"/>
      <c r="F388" s="61"/>
      <c r="G388" s="61"/>
      <c r="H388" s="62"/>
      <c r="I388" s="62"/>
    </row>
    <row r="389" spans="1:9" ht="12.75">
      <c r="A389" s="92">
        <v>511167</v>
      </c>
      <c r="B389" s="92" t="s">
        <v>350</v>
      </c>
      <c r="C389" s="92"/>
      <c r="D389" s="92"/>
      <c r="E389" s="92"/>
      <c r="F389" s="93">
        <v>5910000</v>
      </c>
      <c r="G389" s="93">
        <v>5910000</v>
      </c>
      <c r="H389" s="93"/>
      <c r="I389" s="140"/>
    </row>
    <row r="390" spans="1:10" ht="12.75">
      <c r="A390" s="92">
        <v>53</v>
      </c>
      <c r="B390" s="92" t="s">
        <v>313</v>
      </c>
      <c r="C390" s="92"/>
      <c r="D390" s="92"/>
      <c r="E390" s="92"/>
      <c r="F390" s="93">
        <v>1596000</v>
      </c>
      <c r="G390" s="93">
        <v>1596000</v>
      </c>
      <c r="H390" s="93"/>
      <c r="I390" s="140"/>
      <c r="J390" s="138"/>
    </row>
    <row r="391" spans="1:9" ht="12.75">
      <c r="A391" s="92"/>
      <c r="B391" s="92" t="s">
        <v>596</v>
      </c>
      <c r="C391" s="92"/>
      <c r="D391" s="92"/>
      <c r="E391" s="92"/>
      <c r="F391" s="93"/>
      <c r="G391" s="93">
        <v>889000</v>
      </c>
      <c r="H391" s="93">
        <v>889000</v>
      </c>
      <c r="I391" s="140"/>
    </row>
    <row r="392" spans="1:9" ht="12.75">
      <c r="A392" s="23" t="s">
        <v>29</v>
      </c>
      <c r="B392" s="92"/>
      <c r="C392" s="92"/>
      <c r="D392" s="92"/>
      <c r="E392" s="92"/>
      <c r="F392" s="93"/>
      <c r="G392" s="93"/>
      <c r="H392" s="140"/>
      <c r="I392" s="140"/>
    </row>
    <row r="393" spans="1:9" ht="12.75">
      <c r="A393" s="92"/>
      <c r="B393" s="92"/>
      <c r="C393" s="92"/>
      <c r="D393" s="92"/>
      <c r="E393" s="92"/>
      <c r="F393" s="93"/>
      <c r="G393" s="93"/>
      <c r="H393" s="140"/>
      <c r="I393" s="140"/>
    </row>
    <row r="394" spans="1:9" ht="12.75">
      <c r="A394" s="92">
        <v>5431</v>
      </c>
      <c r="B394" s="92" t="s">
        <v>314</v>
      </c>
      <c r="C394" s="92"/>
      <c r="D394" s="92"/>
      <c r="E394" s="92"/>
      <c r="F394" s="93">
        <v>120000</v>
      </c>
      <c r="G394" s="93">
        <v>120000</v>
      </c>
      <c r="H394" s="93"/>
      <c r="I394" s="140"/>
    </row>
    <row r="395" spans="1:9" ht="12.75">
      <c r="A395" s="92">
        <v>55111</v>
      </c>
      <c r="B395" s="92" t="s">
        <v>291</v>
      </c>
      <c r="C395" s="92"/>
      <c r="D395" s="92"/>
      <c r="E395" s="92"/>
      <c r="F395" s="93">
        <v>852000</v>
      </c>
      <c r="G395" s="93">
        <v>852000</v>
      </c>
      <c r="H395" s="93"/>
      <c r="I395" s="140"/>
    </row>
    <row r="396" spans="1:9" ht="15">
      <c r="A396" s="92">
        <v>55219</v>
      </c>
      <c r="B396" s="92" t="s">
        <v>333</v>
      </c>
      <c r="C396" s="92"/>
      <c r="D396" s="92"/>
      <c r="E396" s="92"/>
      <c r="F396" s="93">
        <v>50000</v>
      </c>
      <c r="G396" s="93">
        <v>50000</v>
      </c>
      <c r="H396" s="93"/>
      <c r="I396" s="62"/>
    </row>
    <row r="397" spans="1:9" ht="15">
      <c r="A397" s="92">
        <v>56213</v>
      </c>
      <c r="B397" s="92" t="s">
        <v>345</v>
      </c>
      <c r="C397" s="92"/>
      <c r="D397" s="92"/>
      <c r="E397" s="92"/>
      <c r="F397" s="93">
        <v>50000</v>
      </c>
      <c r="G397" s="93">
        <v>50000</v>
      </c>
      <c r="H397" s="93"/>
      <c r="I397" s="62"/>
    </row>
    <row r="398" spans="1:9" ht="15">
      <c r="A398" s="146" t="s">
        <v>281</v>
      </c>
      <c r="B398" s="146"/>
      <c r="C398" s="146"/>
      <c r="D398" s="146"/>
      <c r="E398" s="146"/>
      <c r="F398" s="147">
        <f>SUM(F389:F397)</f>
        <v>8578000</v>
      </c>
      <c r="G398" s="147">
        <f>SUM(G389:G397)</f>
        <v>9467000</v>
      </c>
      <c r="H398" s="147">
        <f>SUM(H389:H397)</f>
        <v>889000</v>
      </c>
      <c r="I398" s="62"/>
    </row>
    <row r="399" spans="1:9" ht="15">
      <c r="A399" s="92"/>
      <c r="B399" s="92"/>
      <c r="C399" s="92"/>
      <c r="D399" s="92"/>
      <c r="E399" s="92"/>
      <c r="F399" s="92"/>
      <c r="G399" s="92"/>
      <c r="H399" s="93"/>
      <c r="I399" s="62"/>
    </row>
    <row r="400" spans="1:9" ht="15">
      <c r="A400" s="279" t="s">
        <v>351</v>
      </c>
      <c r="B400" s="279"/>
      <c r="C400" s="279"/>
      <c r="D400" s="279"/>
      <c r="E400" s="279"/>
      <c r="F400" s="279"/>
      <c r="G400" s="279"/>
      <c r="H400" s="279"/>
      <c r="I400" s="62"/>
    </row>
    <row r="401" ht="15">
      <c r="I401" s="62"/>
    </row>
    <row r="402" spans="1:9" ht="15">
      <c r="A402" t="s">
        <v>352</v>
      </c>
      <c r="G402" s="12"/>
      <c r="I402" s="62"/>
    </row>
    <row r="403" spans="1:9" ht="15">
      <c r="A403">
        <v>511112</v>
      </c>
      <c r="B403" t="s">
        <v>353</v>
      </c>
      <c r="F403" s="12">
        <v>42776000</v>
      </c>
      <c r="G403" s="12">
        <v>42776000</v>
      </c>
      <c r="H403" s="12"/>
      <c r="I403" s="62"/>
    </row>
    <row r="404" spans="6:9" ht="15" customHeight="1" hidden="1">
      <c r="F404" s="12"/>
      <c r="G404" s="12"/>
      <c r="H404" s="12"/>
      <c r="I404" s="62"/>
    </row>
    <row r="405" spans="6:9" ht="15" customHeight="1" hidden="1">
      <c r="F405" s="12"/>
      <c r="G405" s="12"/>
      <c r="H405" s="12"/>
      <c r="I405" s="62"/>
    </row>
    <row r="406" spans="6:9" ht="15" customHeight="1" hidden="1">
      <c r="F406" s="12"/>
      <c r="G406" s="12"/>
      <c r="H406" s="12"/>
      <c r="I406" s="62"/>
    </row>
    <row r="407" spans="6:9" ht="15" customHeight="1" hidden="1">
      <c r="F407" s="12"/>
      <c r="G407" s="12"/>
      <c r="H407" s="12"/>
      <c r="I407" s="62"/>
    </row>
    <row r="408" spans="6:9" ht="15" customHeight="1" hidden="1">
      <c r="F408" s="12"/>
      <c r="G408" s="12"/>
      <c r="H408" s="12"/>
      <c r="I408" s="62"/>
    </row>
    <row r="409" spans="1:9" ht="15">
      <c r="A409">
        <v>513122</v>
      </c>
      <c r="B409" t="s">
        <v>354</v>
      </c>
      <c r="F409" s="12">
        <v>2580000</v>
      </c>
      <c r="G409" s="12">
        <v>2580000</v>
      </c>
      <c r="H409" s="12"/>
      <c r="I409" s="62"/>
    </row>
    <row r="410" spans="1:9" ht="15">
      <c r="A410">
        <v>512292</v>
      </c>
      <c r="B410" t="s">
        <v>632</v>
      </c>
      <c r="F410" s="12">
        <v>3462000</v>
      </c>
      <c r="G410" s="12">
        <v>11066000</v>
      </c>
      <c r="H410" s="12"/>
      <c r="I410" s="62"/>
    </row>
    <row r="411" spans="1:9" ht="15">
      <c r="A411">
        <v>514192</v>
      </c>
      <c r="B411" t="s">
        <v>355</v>
      </c>
      <c r="F411" s="12">
        <v>3064000</v>
      </c>
      <c r="G411" s="12">
        <v>3064000</v>
      </c>
      <c r="H411" s="12"/>
      <c r="I411" s="62"/>
    </row>
    <row r="412" spans="2:9" ht="15">
      <c r="B412" t="s">
        <v>356</v>
      </c>
      <c r="I412" s="62"/>
    </row>
    <row r="413" spans="1:9" ht="15">
      <c r="A413">
        <v>52211</v>
      </c>
      <c r="B413" t="s">
        <v>357</v>
      </c>
      <c r="F413" s="12">
        <v>1257000</v>
      </c>
      <c r="G413" s="12">
        <v>1257000</v>
      </c>
      <c r="H413" s="12"/>
      <c r="I413" s="62"/>
    </row>
    <row r="414" spans="7:9" ht="15">
      <c r="G414" s="12"/>
      <c r="H414" s="12"/>
      <c r="I414" s="62"/>
    </row>
    <row r="415" spans="1:9" ht="15">
      <c r="A415">
        <v>53</v>
      </c>
      <c r="B415" t="s">
        <v>313</v>
      </c>
      <c r="F415" s="12">
        <v>14348000</v>
      </c>
      <c r="G415" s="12">
        <v>16401000</v>
      </c>
      <c r="H415" s="12">
        <v>2053000</v>
      </c>
      <c r="I415" s="62"/>
    </row>
    <row r="416" spans="1:9" ht="15">
      <c r="A416">
        <v>53</v>
      </c>
      <c r="B416">
        <v>5341</v>
      </c>
      <c r="C416" t="s">
        <v>358</v>
      </c>
      <c r="F416" s="12">
        <v>100000</v>
      </c>
      <c r="G416" s="12">
        <v>100000</v>
      </c>
      <c r="H416" s="12"/>
      <c r="I416" s="62"/>
    </row>
    <row r="417" spans="1:9" ht="15">
      <c r="A417">
        <v>5331</v>
      </c>
      <c r="B417" t="s">
        <v>359</v>
      </c>
      <c r="F417" s="12">
        <v>500000</v>
      </c>
      <c r="G417" s="12">
        <v>500000</v>
      </c>
      <c r="H417" s="12"/>
      <c r="I417" s="62"/>
    </row>
    <row r="418" ht="15">
      <c r="I418" s="62"/>
    </row>
    <row r="419" spans="1:9" ht="15">
      <c r="A419">
        <v>13131</v>
      </c>
      <c r="B419" t="s">
        <v>472</v>
      </c>
      <c r="F419" s="12">
        <v>1000000</v>
      </c>
      <c r="G419" s="12">
        <v>1000000</v>
      </c>
      <c r="H419" s="12"/>
      <c r="I419" s="62"/>
    </row>
    <row r="420" spans="6:9" ht="15">
      <c r="F420" s="12"/>
      <c r="G420" s="12"/>
      <c r="H420" s="12"/>
      <c r="I420" s="62"/>
    </row>
    <row r="421" ht="15">
      <c r="I421" s="62"/>
    </row>
    <row r="422" spans="1:9" ht="12.75">
      <c r="A422" s="92" t="s">
        <v>86</v>
      </c>
      <c r="B422" s="92"/>
      <c r="C422" s="92"/>
      <c r="D422" s="92"/>
      <c r="E422" s="92"/>
      <c r="F422" s="140"/>
      <c r="G422" s="140"/>
      <c r="H422" s="140"/>
      <c r="I422" s="140"/>
    </row>
    <row r="423" spans="1:9" ht="12.75">
      <c r="A423" s="92" t="s">
        <v>360</v>
      </c>
      <c r="B423" s="92"/>
      <c r="C423" s="92"/>
      <c r="D423" s="92"/>
      <c r="E423" s="92"/>
      <c r="F423" s="140"/>
      <c r="G423" s="140"/>
      <c r="H423" s="140"/>
      <c r="I423" s="140"/>
    </row>
    <row r="424" spans="1:9" ht="12.75">
      <c r="A424" s="92">
        <v>54211</v>
      </c>
      <c r="B424" s="92" t="s">
        <v>289</v>
      </c>
      <c r="C424" s="92"/>
      <c r="D424" s="92"/>
      <c r="E424" s="92"/>
      <c r="F424" s="12">
        <v>30000</v>
      </c>
      <c r="G424" s="12">
        <v>30000</v>
      </c>
      <c r="H424" s="12"/>
      <c r="I424" s="140"/>
    </row>
    <row r="425" spans="1:9" ht="12.75">
      <c r="A425" s="92">
        <v>5431</v>
      </c>
      <c r="B425" s="92" t="s">
        <v>314</v>
      </c>
      <c r="C425" s="92"/>
      <c r="D425" s="92"/>
      <c r="E425" s="92"/>
      <c r="F425" s="12">
        <v>1800000</v>
      </c>
      <c r="G425" s="12">
        <v>1800000</v>
      </c>
      <c r="H425" s="12"/>
      <c r="I425" s="140"/>
    </row>
    <row r="426" spans="1:9" ht="12.75">
      <c r="A426" s="92">
        <v>54411</v>
      </c>
      <c r="B426" s="92" t="s">
        <v>361</v>
      </c>
      <c r="C426" s="92"/>
      <c r="D426" s="92"/>
      <c r="E426" s="92"/>
      <c r="F426" s="12">
        <v>150000</v>
      </c>
      <c r="G426" s="12">
        <v>150000</v>
      </c>
      <c r="H426" s="12"/>
      <c r="I426" s="140"/>
    </row>
    <row r="427" spans="1:9" ht="12.75">
      <c r="A427" s="92">
        <v>54412</v>
      </c>
      <c r="B427" s="92" t="s">
        <v>362</v>
      </c>
      <c r="C427" s="92"/>
      <c r="D427" s="92"/>
      <c r="E427" s="92"/>
      <c r="F427" s="12">
        <v>160000</v>
      </c>
      <c r="G427" s="12">
        <v>160000</v>
      </c>
      <c r="H427" s="12"/>
      <c r="I427" s="140"/>
    </row>
    <row r="428" spans="1:9" ht="12.75">
      <c r="A428" s="92">
        <v>5462</v>
      </c>
      <c r="B428" s="92" t="s">
        <v>347</v>
      </c>
      <c r="C428" s="92"/>
      <c r="D428" s="92"/>
      <c r="E428" s="92"/>
      <c r="F428" s="12">
        <v>200000</v>
      </c>
      <c r="G428" s="12">
        <v>200000</v>
      </c>
      <c r="H428" s="12"/>
      <c r="I428" s="140"/>
    </row>
    <row r="429" spans="1:9" ht="12.75">
      <c r="A429" s="92">
        <v>54712</v>
      </c>
      <c r="B429" s="92" t="s">
        <v>290</v>
      </c>
      <c r="C429" s="92"/>
      <c r="D429" s="92"/>
      <c r="E429" s="92"/>
      <c r="F429" s="12">
        <v>1000000</v>
      </c>
      <c r="G429" s="12">
        <v>1000000</v>
      </c>
      <c r="H429" s="12"/>
      <c r="I429" s="140"/>
    </row>
    <row r="430" spans="1:9" ht="12.75">
      <c r="A430" s="92">
        <v>54913</v>
      </c>
      <c r="B430" s="92" t="s">
        <v>363</v>
      </c>
      <c r="C430" s="92"/>
      <c r="D430" s="92"/>
      <c r="E430" s="92"/>
      <c r="F430" s="12">
        <v>100000</v>
      </c>
      <c r="G430" s="12">
        <v>100000</v>
      </c>
      <c r="H430" s="12"/>
      <c r="I430" s="140"/>
    </row>
    <row r="431" spans="1:9" ht="12.75">
      <c r="A431" s="92" t="s">
        <v>364</v>
      </c>
      <c r="B431" s="92"/>
      <c r="C431" s="92"/>
      <c r="D431" s="92"/>
      <c r="E431" s="92"/>
      <c r="F431" s="12"/>
      <c r="G431" s="12"/>
      <c r="H431" s="12"/>
      <c r="I431" s="140"/>
    </row>
    <row r="432" spans="1:9" ht="12.75">
      <c r="A432" s="92">
        <v>55111</v>
      </c>
      <c r="B432" s="92" t="s">
        <v>291</v>
      </c>
      <c r="C432" s="92"/>
      <c r="D432" s="92"/>
      <c r="E432" s="92"/>
      <c r="F432" s="12">
        <v>3000000</v>
      </c>
      <c r="G432" s="12">
        <v>3000000</v>
      </c>
      <c r="H432" s="12"/>
      <c r="I432" s="140"/>
    </row>
    <row r="433" spans="1:9" ht="12.75">
      <c r="A433" s="92">
        <v>55214</v>
      </c>
      <c r="B433" s="92" t="s">
        <v>307</v>
      </c>
      <c r="C433" s="92"/>
      <c r="D433" s="92"/>
      <c r="E433" s="92"/>
      <c r="F433" s="12">
        <v>808000</v>
      </c>
      <c r="G433" s="12">
        <v>808000</v>
      </c>
      <c r="H433" s="12"/>
      <c r="I433" s="140"/>
    </row>
    <row r="434" spans="1:10" ht="12.75">
      <c r="A434" s="92">
        <v>55215</v>
      </c>
      <c r="B434" s="92" t="s">
        <v>292</v>
      </c>
      <c r="C434" s="92"/>
      <c r="D434" s="92"/>
      <c r="E434" s="92"/>
      <c r="F434" s="12">
        <v>958000</v>
      </c>
      <c r="G434" s="12">
        <v>958000</v>
      </c>
      <c r="H434" s="12"/>
      <c r="I434" s="140"/>
      <c r="J434" s="138"/>
    </row>
    <row r="435" spans="1:9" ht="12.75">
      <c r="A435" s="92">
        <v>55217</v>
      </c>
      <c r="B435" s="92" t="s">
        <v>298</v>
      </c>
      <c r="C435" s="92"/>
      <c r="D435" s="92"/>
      <c r="E435" s="92"/>
      <c r="F435" s="12">
        <v>382000</v>
      </c>
      <c r="G435" s="12">
        <v>382000</v>
      </c>
      <c r="H435" s="12"/>
      <c r="I435" s="140"/>
    </row>
    <row r="436" spans="1:9" ht="12.75">
      <c r="A436" s="92">
        <v>55218</v>
      </c>
      <c r="B436" s="92" t="s">
        <v>365</v>
      </c>
      <c r="C436" s="92"/>
      <c r="D436" s="92"/>
      <c r="E436" s="92"/>
      <c r="F436" s="12">
        <v>500000</v>
      </c>
      <c r="G436" s="12">
        <v>500000</v>
      </c>
      <c r="H436" s="12"/>
      <c r="I436" s="140"/>
    </row>
    <row r="437" spans="1:9" ht="12.75">
      <c r="A437" s="92">
        <v>55219</v>
      </c>
      <c r="B437" s="92" t="s">
        <v>633</v>
      </c>
      <c r="C437" s="92"/>
      <c r="D437" s="92"/>
      <c r="E437" s="92"/>
      <c r="F437" s="12">
        <v>14000000</v>
      </c>
      <c r="G437" s="12">
        <v>14500000</v>
      </c>
      <c r="H437" s="12">
        <v>500000</v>
      </c>
      <c r="I437" s="140"/>
    </row>
    <row r="438" spans="1:9" ht="12.75">
      <c r="A438" s="92"/>
      <c r="B438" s="92"/>
      <c r="C438" s="92"/>
      <c r="D438" s="92"/>
      <c r="E438" s="92"/>
      <c r="F438" s="12"/>
      <c r="G438" s="12"/>
      <c r="H438" s="12"/>
      <c r="I438" s="140"/>
    </row>
    <row r="439" spans="1:9" ht="12.75">
      <c r="A439" s="92" t="s">
        <v>366</v>
      </c>
      <c r="B439" s="92"/>
      <c r="C439" s="92"/>
      <c r="D439" s="92"/>
      <c r="E439" s="92"/>
      <c r="F439" s="12"/>
      <c r="G439" s="12"/>
      <c r="H439" s="12"/>
      <c r="I439" s="140"/>
    </row>
    <row r="440" spans="1:9" ht="12.75">
      <c r="A440" s="92">
        <v>5611111</v>
      </c>
      <c r="B440" s="92" t="s">
        <v>296</v>
      </c>
      <c r="C440" s="92"/>
      <c r="D440" s="92"/>
      <c r="E440" s="92"/>
      <c r="F440" s="12">
        <v>8620000</v>
      </c>
      <c r="G440" s="12">
        <v>8620000</v>
      </c>
      <c r="H440" s="12"/>
      <c r="I440" s="140"/>
    </row>
    <row r="441" spans="1:9" ht="12.75">
      <c r="A441" s="92">
        <v>56211</v>
      </c>
      <c r="B441" s="92" t="s">
        <v>309</v>
      </c>
      <c r="C441" s="92"/>
      <c r="D441" s="92"/>
      <c r="E441" s="92"/>
      <c r="F441" s="12">
        <v>3000000</v>
      </c>
      <c r="G441" s="12">
        <v>3000000</v>
      </c>
      <c r="H441" s="12"/>
      <c r="I441" s="140"/>
    </row>
    <row r="442" spans="1:9" ht="12.75">
      <c r="A442" s="92">
        <v>56213</v>
      </c>
      <c r="B442" s="92" t="s">
        <v>634</v>
      </c>
      <c r="C442" s="92"/>
      <c r="D442" s="92"/>
      <c r="E442" s="92"/>
      <c r="F442" s="12">
        <v>7500000</v>
      </c>
      <c r="G442" s="12">
        <v>2500000</v>
      </c>
      <c r="H442" s="12">
        <v>-5000000</v>
      </c>
      <c r="I442" s="140"/>
    </row>
    <row r="443" spans="1:9" ht="12.75">
      <c r="A443" s="92">
        <v>56214</v>
      </c>
      <c r="B443" s="92" t="s">
        <v>367</v>
      </c>
      <c r="C443" s="92"/>
      <c r="D443" s="92"/>
      <c r="E443" s="92"/>
      <c r="F443" s="12">
        <v>5155000</v>
      </c>
      <c r="G443" s="12">
        <v>5155000</v>
      </c>
      <c r="H443" s="12"/>
      <c r="I443" s="140"/>
    </row>
    <row r="444" spans="1:9" ht="12.75">
      <c r="A444" s="92">
        <v>56319</v>
      </c>
      <c r="B444" s="92" t="s">
        <v>368</v>
      </c>
      <c r="C444" s="92"/>
      <c r="D444" s="92"/>
      <c r="E444" s="92"/>
      <c r="F444" s="12">
        <v>2500000</v>
      </c>
      <c r="G444" s="12">
        <v>2500000</v>
      </c>
      <c r="H444" s="12"/>
      <c r="I444" s="140"/>
    </row>
    <row r="445" spans="1:9" ht="12.75">
      <c r="A445" s="92"/>
      <c r="B445" s="92" t="s">
        <v>606</v>
      </c>
      <c r="C445" s="92"/>
      <c r="D445" s="92"/>
      <c r="E445" s="92"/>
      <c r="F445" s="12"/>
      <c r="G445" s="12">
        <v>1062000</v>
      </c>
      <c r="H445" s="12">
        <v>1062000</v>
      </c>
      <c r="I445" s="140"/>
    </row>
    <row r="446" spans="1:9" ht="12.75">
      <c r="A446" s="92" t="s">
        <v>369</v>
      </c>
      <c r="B446" s="92"/>
      <c r="C446" s="92"/>
      <c r="D446" s="92"/>
      <c r="E446" s="92"/>
      <c r="F446" s="12"/>
      <c r="G446" s="12"/>
      <c r="H446" s="12"/>
      <c r="I446" s="140"/>
    </row>
    <row r="447" spans="1:9" ht="12.75">
      <c r="A447" s="92">
        <v>57213</v>
      </c>
      <c r="B447" s="92" t="s">
        <v>473</v>
      </c>
      <c r="C447" s="92"/>
      <c r="D447" s="92"/>
      <c r="E447" s="92"/>
      <c r="F447" s="12">
        <v>3000000</v>
      </c>
      <c r="G447" s="12">
        <v>3000000</v>
      </c>
      <c r="H447" s="12"/>
      <c r="I447" s="140"/>
    </row>
    <row r="448" spans="1:9" ht="12.75">
      <c r="A448" s="92">
        <v>57</v>
      </c>
      <c r="B448" s="92" t="s">
        <v>370</v>
      </c>
      <c r="C448" s="92"/>
      <c r="D448" s="92"/>
      <c r="E448" s="92"/>
      <c r="F448" s="12">
        <v>264000</v>
      </c>
      <c r="G448" s="12">
        <v>264000</v>
      </c>
      <c r="H448" s="12"/>
      <c r="I448" s="140"/>
    </row>
    <row r="449" ht="12.75">
      <c r="I449" s="140"/>
    </row>
    <row r="450" spans="1:9" ht="12.75">
      <c r="A450" s="92" t="s">
        <v>468</v>
      </c>
      <c r="B450" s="92"/>
      <c r="C450" s="92"/>
      <c r="D450" s="92"/>
      <c r="E450" s="92"/>
      <c r="F450" s="140"/>
      <c r="G450" s="140"/>
      <c r="H450" s="140"/>
      <c r="I450" s="92"/>
    </row>
    <row r="451" spans="1:9" ht="12.75">
      <c r="A451" s="92">
        <v>5431</v>
      </c>
      <c r="B451" s="92" t="s">
        <v>469</v>
      </c>
      <c r="C451" s="92"/>
      <c r="D451" s="92"/>
      <c r="E451" s="92"/>
      <c r="F451" s="195">
        <v>50000</v>
      </c>
      <c r="G451" s="195">
        <v>50000</v>
      </c>
      <c r="H451" s="195"/>
      <c r="I451" s="92"/>
    </row>
    <row r="452" spans="1:9" ht="12.75">
      <c r="A452" s="92">
        <v>551111</v>
      </c>
      <c r="B452" s="92" t="s">
        <v>470</v>
      </c>
      <c r="C452" s="92"/>
      <c r="D452" s="92"/>
      <c r="E452" s="92"/>
      <c r="F452" s="195">
        <v>54000</v>
      </c>
      <c r="G452" s="195">
        <v>54000</v>
      </c>
      <c r="H452" s="195"/>
      <c r="I452" s="92"/>
    </row>
    <row r="453" spans="1:9" ht="12.75">
      <c r="A453" s="92">
        <v>5471</v>
      </c>
      <c r="B453" s="92" t="s">
        <v>290</v>
      </c>
      <c r="C453" s="92"/>
      <c r="D453" s="92"/>
      <c r="E453" s="92"/>
      <c r="F453" s="195">
        <v>20000</v>
      </c>
      <c r="G453" s="195">
        <v>20000</v>
      </c>
      <c r="H453" s="195"/>
      <c r="I453" s="92"/>
    </row>
    <row r="454" spans="1:9" ht="12.75">
      <c r="A454" s="92">
        <v>56329</v>
      </c>
      <c r="B454" s="92" t="s">
        <v>471</v>
      </c>
      <c r="C454" s="92"/>
      <c r="D454" s="92"/>
      <c r="E454" s="92"/>
      <c r="F454" s="195">
        <v>110000</v>
      </c>
      <c r="G454" s="195">
        <v>110000</v>
      </c>
      <c r="H454" s="195"/>
      <c r="I454" s="140"/>
    </row>
    <row r="455" spans="1:9" ht="15">
      <c r="A455" s="90" t="s">
        <v>281</v>
      </c>
      <c r="B455" s="63"/>
      <c r="C455" s="63"/>
      <c r="D455" s="63"/>
      <c r="E455" s="63"/>
      <c r="F455" s="196">
        <f>SUM(F403:F454)</f>
        <v>122448000</v>
      </c>
      <c r="G455" s="196">
        <f>SUM(G403:G454)</f>
        <v>128667000</v>
      </c>
      <c r="H455" s="180">
        <f>SUM(H403:H454)</f>
        <v>-1385000</v>
      </c>
      <c r="I455" s="62"/>
    </row>
    <row r="456" spans="1:9" ht="15">
      <c r="A456" s="61"/>
      <c r="B456" s="61"/>
      <c r="C456" s="61"/>
      <c r="D456" s="61"/>
      <c r="E456" s="61"/>
      <c r="F456" s="61"/>
      <c r="G456" s="61"/>
      <c r="H456" s="62"/>
      <c r="I456" s="62"/>
    </row>
    <row r="457" spans="1:9" ht="15.75">
      <c r="A457" s="10" t="s">
        <v>374</v>
      </c>
      <c r="B457" s="10"/>
      <c r="C457" s="10"/>
      <c r="D457" s="10"/>
      <c r="E457" s="67"/>
      <c r="F457" s="134">
        <f>(F398+F455+F463+F475)</f>
        <v>131026000</v>
      </c>
      <c r="G457" s="134">
        <f>(G398+G455+G463+G475)</f>
        <v>138134000</v>
      </c>
      <c r="H457" s="134">
        <f>(H398+H455+H463+H475)</f>
        <v>-496000</v>
      </c>
      <c r="I457" s="62"/>
    </row>
    <row r="458" spans="1:9" ht="15">
      <c r="A458" s="92"/>
      <c r="B458" s="92"/>
      <c r="C458" s="92"/>
      <c r="D458" s="92"/>
      <c r="E458" s="92"/>
      <c r="F458" s="92"/>
      <c r="G458" s="92"/>
      <c r="H458" s="140"/>
      <c r="I458" s="62"/>
    </row>
    <row r="459" spans="1:9" ht="15" customHeight="1" hidden="1">
      <c r="A459" s="93"/>
      <c r="B459" s="93"/>
      <c r="C459" s="93"/>
      <c r="D459" s="93"/>
      <c r="E459" s="93"/>
      <c r="F459" s="93"/>
      <c r="G459" s="93"/>
      <c r="H459" s="93"/>
      <c r="I459" s="62"/>
    </row>
    <row r="460" spans="1:9" ht="15" customHeight="1" hidden="1">
      <c r="A460" s="93"/>
      <c r="B460" s="93"/>
      <c r="C460" s="93"/>
      <c r="D460" s="93"/>
      <c r="E460" s="93"/>
      <c r="F460" s="93"/>
      <c r="G460" s="93"/>
      <c r="H460" s="93"/>
      <c r="I460" s="62"/>
    </row>
    <row r="461" spans="1:9" ht="15" customHeight="1" hidden="1">
      <c r="A461" s="93"/>
      <c r="B461" s="93"/>
      <c r="C461" s="93"/>
      <c r="D461" s="93"/>
      <c r="E461" s="93"/>
      <c r="F461" s="93"/>
      <c r="G461" s="93"/>
      <c r="H461" s="93"/>
      <c r="I461" s="62"/>
    </row>
    <row r="462" spans="1:9" ht="15" customHeight="1" hidden="1">
      <c r="A462" s="93"/>
      <c r="B462" s="93"/>
      <c r="C462" s="93"/>
      <c r="D462" s="93"/>
      <c r="E462" s="93"/>
      <c r="F462" s="93"/>
      <c r="G462" s="93"/>
      <c r="H462" s="93"/>
      <c r="I462" s="62"/>
    </row>
    <row r="463" spans="1:9" ht="15" customHeight="1" hidden="1">
      <c r="A463" s="12"/>
      <c r="B463" s="12"/>
      <c r="C463" s="12"/>
      <c r="D463" s="12"/>
      <c r="E463" s="12"/>
      <c r="F463" s="12"/>
      <c r="G463" s="12"/>
      <c r="H463" s="67"/>
      <c r="I463" s="62"/>
    </row>
    <row r="464" spans="1:9" ht="15" customHeight="1" hidden="1">
      <c r="A464" s="64"/>
      <c r="B464" s="93"/>
      <c r="C464" s="93"/>
      <c r="D464" s="93"/>
      <c r="E464" s="93"/>
      <c r="F464" s="93"/>
      <c r="G464" s="93"/>
      <c r="I464" s="62"/>
    </row>
    <row r="465" ht="15.75" customHeight="1" hidden="1">
      <c r="I465" s="166"/>
    </row>
    <row r="466" spans="1:9" ht="15" customHeight="1" hidden="1">
      <c r="A466" s="93"/>
      <c r="B466" s="93"/>
      <c r="C466" s="93"/>
      <c r="D466" s="93"/>
      <c r="E466" s="93"/>
      <c r="F466" s="93"/>
      <c r="G466" s="93"/>
      <c r="H466" s="93"/>
      <c r="I466" s="62"/>
    </row>
    <row r="467" spans="1:9" ht="15" customHeight="1" hidden="1">
      <c r="A467" s="93"/>
      <c r="B467" s="93"/>
      <c r="C467" s="93"/>
      <c r="D467" s="93"/>
      <c r="E467" s="93"/>
      <c r="F467" s="93"/>
      <c r="G467" s="93"/>
      <c r="H467" s="93"/>
      <c r="I467" s="62"/>
    </row>
    <row r="468" spans="1:9" ht="15" customHeight="1" hidden="1">
      <c r="A468" s="93"/>
      <c r="B468" s="93"/>
      <c r="C468" s="93"/>
      <c r="D468" s="93"/>
      <c r="E468" s="93"/>
      <c r="F468" s="93"/>
      <c r="G468" s="93"/>
      <c r="H468" s="93"/>
      <c r="I468" s="62"/>
    </row>
    <row r="469" spans="1:8" ht="12.75" customHeight="1" hidden="1">
      <c r="A469" s="93"/>
      <c r="B469" s="93"/>
      <c r="C469" s="93"/>
      <c r="D469" s="93"/>
      <c r="E469" s="93"/>
      <c r="F469" s="93"/>
      <c r="G469" s="93"/>
      <c r="H469" s="93"/>
    </row>
    <row r="470" spans="1:8" ht="12.75" customHeight="1" hidden="1">
      <c r="A470" s="93"/>
      <c r="B470" s="93"/>
      <c r="C470" s="93"/>
      <c r="D470" s="93"/>
      <c r="E470" s="93"/>
      <c r="F470" s="93"/>
      <c r="G470" s="93"/>
      <c r="H470" s="93"/>
    </row>
    <row r="471" spans="1:8" ht="12.75" customHeight="1" hidden="1">
      <c r="A471" s="93"/>
      <c r="B471" s="93"/>
      <c r="C471" s="93"/>
      <c r="D471" s="93"/>
      <c r="E471" s="93"/>
      <c r="F471" s="93"/>
      <c r="G471" s="93"/>
      <c r="H471" s="93"/>
    </row>
    <row r="472" spans="1:8" ht="12.75" customHeight="1" hidden="1">
      <c r="A472" s="93"/>
      <c r="B472" s="93"/>
      <c r="C472" s="93"/>
      <c r="D472" s="93"/>
      <c r="E472" s="93"/>
      <c r="F472" s="93"/>
      <c r="G472" s="93"/>
      <c r="H472" s="93"/>
    </row>
    <row r="473" spans="1:8" ht="12.75" customHeight="1" hidden="1">
      <c r="A473" s="93"/>
      <c r="B473" s="93"/>
      <c r="C473" s="93"/>
      <c r="D473" s="93"/>
      <c r="E473" s="93"/>
      <c r="F473" s="93"/>
      <c r="G473" s="93"/>
      <c r="H473" s="93"/>
    </row>
    <row r="474" spans="1:8" ht="12.75" customHeight="1" hidden="1">
      <c r="A474" s="93"/>
      <c r="B474" s="93"/>
      <c r="C474" s="93"/>
      <c r="D474" s="93"/>
      <c r="E474" s="93"/>
      <c r="F474" s="93"/>
      <c r="G474" s="93"/>
      <c r="H474" s="93"/>
    </row>
    <row r="475" spans="1:8" ht="12.75" customHeight="1" hidden="1">
      <c r="A475" s="93"/>
      <c r="B475" s="93"/>
      <c r="C475" s="93"/>
      <c r="D475" s="93"/>
      <c r="E475" s="93"/>
      <c r="F475" s="93"/>
      <c r="G475" s="93"/>
      <c r="H475" s="67"/>
    </row>
    <row r="476" spans="2:8" ht="15" customHeight="1" hidden="1">
      <c r="B476" s="92"/>
      <c r="C476" s="92"/>
      <c r="D476" s="92"/>
      <c r="E476" s="93"/>
      <c r="F476" s="93"/>
      <c r="G476" s="93"/>
      <c r="H476" s="61"/>
    </row>
    <row r="477" ht="12.75" customHeight="1" hidden="1"/>
    <row r="478" spans="2:8" ht="15" customHeight="1" hidden="1">
      <c r="B478" s="92"/>
      <c r="C478" s="92"/>
      <c r="D478" s="92"/>
      <c r="E478" s="183"/>
      <c r="F478" s="67"/>
      <c r="G478" s="184"/>
      <c r="H478" s="61"/>
    </row>
    <row r="479" spans="1:8" ht="15" customHeight="1">
      <c r="A479" s="284" t="s">
        <v>120</v>
      </c>
      <c r="B479" s="284"/>
      <c r="C479" s="284"/>
      <c r="D479" s="284"/>
      <c r="E479" s="284"/>
      <c r="F479" s="284"/>
      <c r="G479" s="284"/>
      <c r="H479" s="284"/>
    </row>
    <row r="480" spans="2:8" ht="15" customHeight="1">
      <c r="B480" s="92"/>
      <c r="C480" s="92"/>
      <c r="D480" s="92"/>
      <c r="E480" s="183"/>
      <c r="F480" s="67"/>
      <c r="G480" s="184"/>
      <c r="H480" s="61"/>
    </row>
    <row r="481" spans="1:8" ht="15" customHeight="1">
      <c r="A481" t="s">
        <v>85</v>
      </c>
      <c r="B481" s="92"/>
      <c r="C481" s="92"/>
      <c r="D481" s="92"/>
      <c r="E481" s="183"/>
      <c r="F481" s="67"/>
      <c r="G481" s="184"/>
      <c r="H481" s="61"/>
    </row>
    <row r="482" spans="1:8" ht="15" customHeight="1">
      <c r="A482">
        <v>511113</v>
      </c>
      <c r="B482" s="92" t="s">
        <v>285</v>
      </c>
      <c r="C482" s="92"/>
      <c r="D482" s="92"/>
      <c r="E482" s="183"/>
      <c r="F482" s="187">
        <v>38856000</v>
      </c>
      <c r="G482" s="187">
        <v>38856000</v>
      </c>
      <c r="H482" s="187"/>
    </row>
    <row r="483" spans="1:8" ht="15" customHeight="1">
      <c r="A483">
        <v>511143</v>
      </c>
      <c r="B483" s="92" t="s">
        <v>574</v>
      </c>
      <c r="C483" s="92"/>
      <c r="D483" s="92"/>
      <c r="E483" s="183"/>
      <c r="F483" s="187">
        <v>3639000</v>
      </c>
      <c r="G483" s="187">
        <v>3639000</v>
      </c>
      <c r="H483" s="187"/>
    </row>
    <row r="484" spans="1:8" ht="15" customHeight="1">
      <c r="A484">
        <v>52211</v>
      </c>
      <c r="B484" s="92" t="s">
        <v>357</v>
      </c>
      <c r="C484" s="92"/>
      <c r="D484" s="92"/>
      <c r="E484" s="183"/>
      <c r="F484" s="187">
        <v>1500000</v>
      </c>
      <c r="G484" s="187">
        <v>1500000</v>
      </c>
      <c r="H484" s="187"/>
    </row>
    <row r="485" spans="2:8" ht="15" customHeight="1">
      <c r="B485" s="92"/>
      <c r="C485" s="92"/>
      <c r="D485" s="92"/>
      <c r="E485" s="183"/>
      <c r="F485" s="187"/>
      <c r="G485" s="187"/>
      <c r="H485" s="187"/>
    </row>
    <row r="486" spans="1:8" ht="15" customHeight="1">
      <c r="A486">
        <v>53</v>
      </c>
      <c r="B486" s="92" t="s">
        <v>575</v>
      </c>
      <c r="C486" s="92"/>
      <c r="D486" s="92"/>
      <c r="E486" s="183"/>
      <c r="F486" s="187">
        <v>11879000</v>
      </c>
      <c r="G486" s="187">
        <v>11879000</v>
      </c>
      <c r="H486" s="187"/>
    </row>
    <row r="487" spans="2:8" ht="15" customHeight="1">
      <c r="B487" s="92"/>
      <c r="C487" s="92"/>
      <c r="D487" s="92"/>
      <c r="E487" s="183"/>
      <c r="F487" s="187"/>
      <c r="G487" s="187"/>
      <c r="H487" s="187"/>
    </row>
    <row r="488" spans="1:8" ht="15" customHeight="1">
      <c r="A488" t="s">
        <v>86</v>
      </c>
      <c r="B488" s="92"/>
      <c r="C488" s="92"/>
      <c r="D488" s="92"/>
      <c r="E488" s="183"/>
      <c r="F488" s="187"/>
      <c r="G488" s="187"/>
      <c r="H488" s="187"/>
    </row>
    <row r="489" spans="1:8" ht="15" customHeight="1">
      <c r="A489">
        <v>54221</v>
      </c>
      <c r="B489" s="92" t="s">
        <v>289</v>
      </c>
      <c r="C489" s="92"/>
      <c r="D489" s="92"/>
      <c r="E489" s="183"/>
      <c r="F489" s="187">
        <v>60000</v>
      </c>
      <c r="G489" s="187">
        <v>60000</v>
      </c>
      <c r="H489" s="187"/>
    </row>
    <row r="490" spans="1:8" ht="15" customHeight="1">
      <c r="A490">
        <v>5432</v>
      </c>
      <c r="B490" s="92" t="s">
        <v>314</v>
      </c>
      <c r="C490" s="92"/>
      <c r="D490" s="92"/>
      <c r="E490" s="183"/>
      <c r="F490" s="187">
        <v>300000</v>
      </c>
      <c r="G490" s="187">
        <v>300000</v>
      </c>
      <c r="H490" s="187"/>
    </row>
    <row r="491" spans="1:8" ht="15" customHeight="1">
      <c r="A491">
        <v>54421</v>
      </c>
      <c r="B491" s="92" t="s">
        <v>343</v>
      </c>
      <c r="C491" s="92"/>
      <c r="D491" s="92"/>
      <c r="E491" s="183"/>
      <c r="F491" s="187">
        <v>100000</v>
      </c>
      <c r="G491" s="187">
        <v>100000</v>
      </c>
      <c r="H491" s="187"/>
    </row>
    <row r="492" spans="1:8" ht="15" customHeight="1">
      <c r="A492">
        <v>54422</v>
      </c>
      <c r="B492" s="92" t="s">
        <v>362</v>
      </c>
      <c r="C492" s="92"/>
      <c r="D492" s="92"/>
      <c r="E492" s="183"/>
      <c r="F492" s="187">
        <v>100000</v>
      </c>
      <c r="G492" s="187">
        <v>100000</v>
      </c>
      <c r="H492" s="187"/>
    </row>
    <row r="493" spans="1:8" ht="15" customHeight="1">
      <c r="A493">
        <v>5462</v>
      </c>
      <c r="B493" s="92" t="s">
        <v>576</v>
      </c>
      <c r="C493" s="92"/>
      <c r="D493" s="92"/>
      <c r="E493" s="183"/>
      <c r="F493" s="187">
        <v>50000</v>
      </c>
      <c r="G493" s="187">
        <v>50000</v>
      </c>
      <c r="H493" s="187"/>
    </row>
    <row r="494" spans="1:8" ht="15" customHeight="1">
      <c r="A494">
        <v>54721</v>
      </c>
      <c r="B494" s="92" t="s">
        <v>577</v>
      </c>
      <c r="C494" s="92"/>
      <c r="D494" s="92"/>
      <c r="E494" s="183"/>
      <c r="F494" s="187">
        <v>550000</v>
      </c>
      <c r="G494" s="187">
        <v>550000</v>
      </c>
      <c r="H494" s="187"/>
    </row>
    <row r="495" spans="1:8" ht="15" customHeight="1">
      <c r="A495">
        <v>54722</v>
      </c>
      <c r="B495" s="92" t="s">
        <v>578</v>
      </c>
      <c r="C495" s="92"/>
      <c r="D495" s="92"/>
      <c r="E495" s="183"/>
      <c r="F495" s="187">
        <v>800000</v>
      </c>
      <c r="G495" s="187">
        <v>800000</v>
      </c>
      <c r="H495" s="187"/>
    </row>
    <row r="496" spans="2:8" ht="15" customHeight="1">
      <c r="B496" s="92"/>
      <c r="C496" s="92"/>
      <c r="D496" s="92"/>
      <c r="E496" s="183"/>
      <c r="F496" s="187"/>
      <c r="G496" s="187"/>
      <c r="H496" s="187"/>
    </row>
    <row r="497" spans="1:8" ht="15" customHeight="1">
      <c r="A497">
        <v>55121</v>
      </c>
      <c r="B497" s="92" t="s">
        <v>291</v>
      </c>
      <c r="C497" s="92"/>
      <c r="D497" s="92"/>
      <c r="E497" s="183"/>
      <c r="F497" s="187">
        <v>200000</v>
      </c>
      <c r="G497" s="187">
        <v>200000</v>
      </c>
      <c r="H497" s="187"/>
    </row>
    <row r="498" spans="1:8" ht="15" customHeight="1">
      <c r="A498">
        <v>55224</v>
      </c>
      <c r="B498" s="92" t="s">
        <v>307</v>
      </c>
      <c r="C498" s="92"/>
      <c r="D498" s="92"/>
      <c r="E498" s="183"/>
      <c r="F498" s="187">
        <v>1800000</v>
      </c>
      <c r="G498" s="187">
        <v>1800000</v>
      </c>
      <c r="H498" s="187"/>
    </row>
    <row r="499" spans="1:8" ht="15" customHeight="1">
      <c r="A499">
        <v>55225</v>
      </c>
      <c r="B499" s="92" t="s">
        <v>292</v>
      </c>
      <c r="C499" s="92"/>
      <c r="D499" s="92"/>
      <c r="E499" s="183"/>
      <c r="F499" s="187">
        <v>1800000</v>
      </c>
      <c r="G499" s="187">
        <v>1800000</v>
      </c>
      <c r="H499" s="187"/>
    </row>
    <row r="500" spans="1:8" ht="15" customHeight="1">
      <c r="A500">
        <v>55227</v>
      </c>
      <c r="B500" s="92" t="s">
        <v>298</v>
      </c>
      <c r="C500" s="92"/>
      <c r="D500" s="92"/>
      <c r="E500" s="183"/>
      <c r="F500" s="187">
        <v>700000</v>
      </c>
      <c r="G500" s="187">
        <v>700000</v>
      </c>
      <c r="H500" s="187"/>
    </row>
    <row r="501" spans="1:8" ht="15" customHeight="1">
      <c r="A501">
        <v>55228</v>
      </c>
      <c r="B501" s="92" t="s">
        <v>365</v>
      </c>
      <c r="C501" s="92"/>
      <c r="D501" s="92"/>
      <c r="E501" s="183"/>
      <c r="F501" s="187">
        <v>500000</v>
      </c>
      <c r="G501" s="187">
        <v>500000</v>
      </c>
      <c r="H501" s="187"/>
    </row>
    <row r="502" spans="1:8" ht="15" customHeight="1">
      <c r="A502">
        <v>55229</v>
      </c>
      <c r="B502" s="92" t="s">
        <v>299</v>
      </c>
      <c r="C502" s="92"/>
      <c r="D502" s="92"/>
      <c r="E502" s="183"/>
      <c r="F502" s="187">
        <v>4000000</v>
      </c>
      <c r="G502" s="187">
        <v>4000000</v>
      </c>
      <c r="H502" s="187"/>
    </row>
    <row r="503" spans="2:8" ht="15" customHeight="1">
      <c r="B503" s="92"/>
      <c r="C503" s="92"/>
      <c r="D503" s="92"/>
      <c r="E503" s="183"/>
      <c r="F503" s="187"/>
      <c r="G503" s="187"/>
      <c r="H503" s="187"/>
    </row>
    <row r="504" spans="1:8" ht="15" customHeight="1">
      <c r="A504">
        <v>56221</v>
      </c>
      <c r="B504" s="92" t="s">
        <v>309</v>
      </c>
      <c r="C504" s="92"/>
      <c r="D504" s="92"/>
      <c r="E504" s="183"/>
      <c r="F504" s="187">
        <v>700000</v>
      </c>
      <c r="G504" s="187">
        <v>700000</v>
      </c>
      <c r="H504" s="187"/>
    </row>
    <row r="505" spans="1:8" ht="15" customHeight="1">
      <c r="A505">
        <v>56223</v>
      </c>
      <c r="B505" s="92" t="s">
        <v>345</v>
      </c>
      <c r="C505" s="92"/>
      <c r="D505" s="92"/>
      <c r="E505" s="183"/>
      <c r="F505" s="187">
        <v>150000</v>
      </c>
      <c r="G505" s="187">
        <v>150000</v>
      </c>
      <c r="H505" s="187"/>
    </row>
    <row r="506" spans="1:8" ht="15" customHeight="1">
      <c r="A506">
        <v>56329</v>
      </c>
      <c r="B506" s="92" t="s">
        <v>579</v>
      </c>
      <c r="C506" s="92"/>
      <c r="D506" s="92"/>
      <c r="E506" s="183"/>
      <c r="F506" s="93">
        <v>4550000</v>
      </c>
      <c r="G506" s="93">
        <v>4550000</v>
      </c>
      <c r="H506" s="93"/>
    </row>
    <row r="507" spans="2:8" ht="15" customHeight="1">
      <c r="B507" s="92"/>
      <c r="C507" s="92"/>
      <c r="D507" s="92"/>
      <c r="E507" s="183"/>
      <c r="F507" s="67"/>
      <c r="G507" s="184"/>
      <c r="H507" s="93"/>
    </row>
    <row r="508" spans="1:8" ht="15" customHeight="1">
      <c r="A508" s="269" t="s">
        <v>281</v>
      </c>
      <c r="B508" s="270"/>
      <c r="C508" s="270"/>
      <c r="D508" s="270"/>
      <c r="E508" s="270"/>
      <c r="F508" s="271">
        <f>SUM(F482:F506)</f>
        <v>72234000</v>
      </c>
      <c r="G508" s="271">
        <f>SUM(G482:G506)</f>
        <v>72234000</v>
      </c>
      <c r="H508" s="271">
        <f>SUM(H482:H506)</f>
        <v>0</v>
      </c>
    </row>
    <row r="511" spans="1:4" ht="15.75">
      <c r="A511" s="277" t="s">
        <v>375</v>
      </c>
      <c r="B511" s="277"/>
      <c r="C511" s="277"/>
      <c r="D511" s="277"/>
    </row>
    <row r="512" spans="1:4" ht="15.75">
      <c r="A512" s="274"/>
      <c r="B512" s="274"/>
      <c r="C512" s="274"/>
      <c r="D512" s="274"/>
    </row>
    <row r="513" spans="1:4" ht="15.75">
      <c r="A513" s="274"/>
      <c r="B513" s="274"/>
      <c r="C513" s="274"/>
      <c r="D513" s="274"/>
    </row>
    <row r="514" spans="1:4" ht="15.75">
      <c r="A514" s="274"/>
      <c r="B514" s="274"/>
      <c r="C514" s="274"/>
      <c r="D514" s="274"/>
    </row>
    <row r="516" spans="4:6" ht="15.75">
      <c r="D516" s="274" t="s">
        <v>581</v>
      </c>
      <c r="E516" s="274"/>
      <c r="F516" s="274" t="s">
        <v>582</v>
      </c>
    </row>
    <row r="517" spans="1:6" ht="15.75">
      <c r="A517" s="277" t="s">
        <v>376</v>
      </c>
      <c r="B517" s="277"/>
      <c r="C517" s="277"/>
      <c r="D517" s="277"/>
      <c r="E517" s="278"/>
      <c r="F517" s="278"/>
    </row>
    <row r="518" spans="1:6" ht="15.75">
      <c r="A518" s="133"/>
      <c r="B518" s="133" t="s">
        <v>377</v>
      </c>
      <c r="C518" s="133" t="s">
        <v>378</v>
      </c>
      <c r="D518" s="134">
        <v>5715000</v>
      </c>
      <c r="E518" s="134">
        <v>5715000</v>
      </c>
      <c r="F518" s="134">
        <v>8725000</v>
      </c>
    </row>
    <row r="519" spans="1:6" ht="15.75" customHeight="1" hidden="1">
      <c r="A519" s="133"/>
      <c r="B519" s="133"/>
      <c r="C519" s="133"/>
      <c r="D519" s="134"/>
      <c r="E519" s="134"/>
      <c r="F519" s="134"/>
    </row>
    <row r="520" spans="1:6" ht="15.75" customHeight="1" hidden="1">
      <c r="A520" s="133"/>
      <c r="B520" s="133"/>
      <c r="C520" s="133"/>
      <c r="D520" s="134"/>
      <c r="E520" s="134"/>
      <c r="F520" s="134"/>
    </row>
    <row r="521" spans="1:6" ht="15.75">
      <c r="A521" s="133"/>
      <c r="B521" s="133" t="s">
        <v>379</v>
      </c>
      <c r="C521" s="133" t="s">
        <v>380</v>
      </c>
      <c r="D521" s="134">
        <v>21720000</v>
      </c>
      <c r="E521" s="134">
        <v>21720000</v>
      </c>
      <c r="F521" s="134">
        <v>21720000</v>
      </c>
    </row>
    <row r="522" spans="1:6" ht="15.75">
      <c r="A522" s="133"/>
      <c r="B522" s="133" t="s">
        <v>381</v>
      </c>
      <c r="C522" s="133" t="s">
        <v>382</v>
      </c>
      <c r="D522" s="134">
        <v>9250000</v>
      </c>
      <c r="E522" s="134">
        <v>9250000</v>
      </c>
      <c r="F522" s="134">
        <v>9250000</v>
      </c>
    </row>
    <row r="523" spans="1:6" ht="15.75">
      <c r="A523" s="133"/>
      <c r="B523" s="133" t="s">
        <v>383</v>
      </c>
      <c r="C523" s="133" t="s">
        <v>384</v>
      </c>
      <c r="D523" s="134">
        <v>8710000</v>
      </c>
      <c r="E523" s="134">
        <v>8710000</v>
      </c>
      <c r="F523" s="134">
        <v>8710000</v>
      </c>
    </row>
    <row r="524" spans="1:6" ht="15.75">
      <c r="A524" s="133"/>
      <c r="B524" s="133" t="s">
        <v>385</v>
      </c>
      <c r="C524" s="133" t="s">
        <v>23</v>
      </c>
      <c r="D524" s="134">
        <v>7550000</v>
      </c>
      <c r="E524" s="134">
        <v>7550000</v>
      </c>
      <c r="F524" s="134">
        <v>7550000</v>
      </c>
    </row>
    <row r="525" spans="1:6" ht="15.75">
      <c r="A525" s="133"/>
      <c r="B525" s="133" t="s">
        <v>386</v>
      </c>
      <c r="C525" s="133" t="s">
        <v>387</v>
      </c>
      <c r="D525" s="134">
        <v>420000</v>
      </c>
      <c r="E525" s="134">
        <v>420000</v>
      </c>
      <c r="F525" s="134">
        <v>420000</v>
      </c>
    </row>
    <row r="526" spans="2:6" ht="15.75">
      <c r="B526" s="133" t="s">
        <v>388</v>
      </c>
      <c r="C526" s="133" t="s">
        <v>389</v>
      </c>
      <c r="D526" s="134">
        <v>1538000</v>
      </c>
      <c r="E526" s="134">
        <v>1538000</v>
      </c>
      <c r="F526" s="134">
        <v>1538000</v>
      </c>
    </row>
    <row r="527" spans="2:6" ht="15.75">
      <c r="B527" s="133" t="s">
        <v>390</v>
      </c>
      <c r="C527" s="133" t="s">
        <v>115</v>
      </c>
      <c r="D527" s="134">
        <v>22463000</v>
      </c>
      <c r="E527" s="134">
        <v>22463000</v>
      </c>
      <c r="F527" s="134">
        <v>22463000</v>
      </c>
    </row>
    <row r="528" spans="2:6" ht="15.75">
      <c r="B528" s="133" t="s">
        <v>391</v>
      </c>
      <c r="C528" s="133" t="s">
        <v>25</v>
      </c>
      <c r="D528" s="134">
        <v>3386000</v>
      </c>
      <c r="E528" s="134">
        <v>3386000</v>
      </c>
      <c r="F528" s="134">
        <v>3386000</v>
      </c>
    </row>
    <row r="529" spans="2:6" ht="15.75">
      <c r="B529" s="133" t="s">
        <v>392</v>
      </c>
      <c r="C529" s="133" t="s">
        <v>393</v>
      </c>
      <c r="D529" s="134">
        <v>2293000</v>
      </c>
      <c r="E529" s="134">
        <v>2293000</v>
      </c>
      <c r="F529" s="134">
        <v>2293000</v>
      </c>
    </row>
    <row r="530" spans="2:6" ht="15.75">
      <c r="B530" s="133" t="s">
        <v>448</v>
      </c>
      <c r="C530" s="133" t="s">
        <v>449</v>
      </c>
      <c r="D530" s="134">
        <v>18056000</v>
      </c>
      <c r="E530" s="134">
        <v>18056000</v>
      </c>
      <c r="F530" s="134">
        <v>20896000</v>
      </c>
    </row>
    <row r="531" spans="2:6" ht="15.75">
      <c r="B531" s="133" t="s">
        <v>394</v>
      </c>
      <c r="C531" s="133" t="s">
        <v>395</v>
      </c>
      <c r="D531" s="134">
        <v>1000000</v>
      </c>
      <c r="E531" s="134">
        <v>1000000</v>
      </c>
      <c r="F531" s="134">
        <v>1000000</v>
      </c>
    </row>
    <row r="532" spans="2:6" ht="15.75">
      <c r="B532" s="133" t="s">
        <v>396</v>
      </c>
      <c r="C532" s="133" t="s">
        <v>447</v>
      </c>
      <c r="D532" s="134">
        <v>1697000</v>
      </c>
      <c r="E532" s="134">
        <v>1697000</v>
      </c>
      <c r="F532" s="134">
        <v>1697000</v>
      </c>
    </row>
    <row r="533" spans="2:6" ht="15.75">
      <c r="B533" s="133" t="s">
        <v>397</v>
      </c>
      <c r="C533" s="133" t="s">
        <v>398</v>
      </c>
      <c r="D533" s="134">
        <v>9918000</v>
      </c>
      <c r="E533" s="134">
        <v>9918000</v>
      </c>
      <c r="F533" s="134">
        <v>9918000</v>
      </c>
    </row>
    <row r="534" spans="2:6" ht="15.75">
      <c r="B534" s="133" t="s">
        <v>399</v>
      </c>
      <c r="C534" s="133" t="s">
        <v>325</v>
      </c>
      <c r="D534" s="134">
        <v>100000</v>
      </c>
      <c r="E534" s="134">
        <v>100000</v>
      </c>
      <c r="F534" s="134">
        <v>100000</v>
      </c>
    </row>
    <row r="535" spans="2:6" ht="15.75">
      <c r="B535" s="133" t="s">
        <v>400</v>
      </c>
      <c r="C535" s="133" t="s">
        <v>401</v>
      </c>
      <c r="D535" s="134">
        <v>1800000</v>
      </c>
      <c r="E535" s="134">
        <v>1800000</v>
      </c>
      <c r="F535" s="134">
        <v>1800000</v>
      </c>
    </row>
    <row r="536" spans="2:6" ht="15.75">
      <c r="B536" s="133" t="s">
        <v>402</v>
      </c>
      <c r="C536" s="133" t="s">
        <v>403</v>
      </c>
      <c r="D536" s="134">
        <v>625000</v>
      </c>
      <c r="E536" s="134">
        <v>625000</v>
      </c>
      <c r="F536" s="134">
        <v>625000</v>
      </c>
    </row>
    <row r="537" spans="2:6" ht="15.75">
      <c r="B537" s="133" t="s">
        <v>404</v>
      </c>
      <c r="C537" s="133" t="s">
        <v>328</v>
      </c>
      <c r="D537" s="134">
        <v>2500000</v>
      </c>
      <c r="E537" s="134">
        <v>2500000</v>
      </c>
      <c r="F537" s="134">
        <v>2500000</v>
      </c>
    </row>
    <row r="538" spans="2:6" ht="15.75">
      <c r="B538" s="133" t="s">
        <v>405</v>
      </c>
      <c r="C538" s="133" t="s">
        <v>329</v>
      </c>
      <c r="D538" s="134">
        <v>250000</v>
      </c>
      <c r="E538" s="134">
        <v>250000</v>
      </c>
      <c r="F538" s="134">
        <v>250000</v>
      </c>
    </row>
    <row r="539" spans="2:6" ht="15.75">
      <c r="B539" s="185" t="s">
        <v>406</v>
      </c>
      <c r="C539" s="133" t="s">
        <v>407</v>
      </c>
      <c r="D539" s="134">
        <v>2000000</v>
      </c>
      <c r="E539" s="134">
        <v>2000000</v>
      </c>
      <c r="F539" s="134">
        <v>2000000</v>
      </c>
    </row>
    <row r="540" spans="2:6" ht="15.75">
      <c r="B540" s="133" t="s">
        <v>408</v>
      </c>
      <c r="C540" s="133" t="s">
        <v>409</v>
      </c>
      <c r="D540" s="134">
        <v>6600000</v>
      </c>
      <c r="E540" s="134">
        <v>6600000</v>
      </c>
      <c r="F540" s="134">
        <v>6664000</v>
      </c>
    </row>
    <row r="541" spans="2:6" ht="15.75">
      <c r="B541" s="133" t="s">
        <v>385</v>
      </c>
      <c r="C541" s="133" t="s">
        <v>132</v>
      </c>
      <c r="D541" s="134">
        <v>7876000</v>
      </c>
      <c r="E541" s="134">
        <v>7876000</v>
      </c>
      <c r="F541" s="134">
        <v>23493000</v>
      </c>
    </row>
    <row r="542" spans="2:6" ht="15.75">
      <c r="B542" s="133" t="s">
        <v>458</v>
      </c>
      <c r="C542" s="133" t="s">
        <v>133</v>
      </c>
      <c r="D542" s="134">
        <v>4400000</v>
      </c>
      <c r="E542" s="134">
        <v>4400000</v>
      </c>
      <c r="F542" s="134">
        <v>5900000</v>
      </c>
    </row>
    <row r="543" spans="2:6" ht="15.75">
      <c r="B543" s="133" t="s">
        <v>410</v>
      </c>
      <c r="C543" s="133" t="s">
        <v>10</v>
      </c>
      <c r="D543" s="134">
        <v>9848000</v>
      </c>
      <c r="E543" s="134">
        <v>9848000</v>
      </c>
      <c r="F543" s="134">
        <v>9848000</v>
      </c>
    </row>
    <row r="544" spans="2:6" ht="15.75">
      <c r="B544" s="133" t="s">
        <v>459</v>
      </c>
      <c r="C544" s="133" t="s">
        <v>460</v>
      </c>
      <c r="D544" s="134">
        <v>52027000</v>
      </c>
      <c r="E544" s="134">
        <v>52027000</v>
      </c>
      <c r="F544" s="134">
        <v>67370000</v>
      </c>
    </row>
    <row r="545" spans="2:6" ht="15.75">
      <c r="B545" s="133" t="s">
        <v>411</v>
      </c>
      <c r="C545" s="133" t="s">
        <v>8</v>
      </c>
      <c r="D545" s="134">
        <v>5591000</v>
      </c>
      <c r="E545" s="134">
        <v>5591000</v>
      </c>
      <c r="F545" s="134">
        <v>6641000</v>
      </c>
    </row>
    <row r="546" spans="2:6" ht="15.75">
      <c r="B546" s="133" t="s">
        <v>412</v>
      </c>
      <c r="C546" s="133" t="s">
        <v>413</v>
      </c>
      <c r="D546" s="134">
        <v>1890000</v>
      </c>
      <c r="E546" s="134">
        <v>1890000</v>
      </c>
      <c r="F546" s="134">
        <v>1890000</v>
      </c>
    </row>
    <row r="547" spans="2:6" ht="15.75">
      <c r="B547" s="133" t="s">
        <v>414</v>
      </c>
      <c r="C547" s="133" t="s">
        <v>415</v>
      </c>
      <c r="D547" s="134">
        <v>1650000</v>
      </c>
      <c r="E547" s="134">
        <v>1650000</v>
      </c>
      <c r="F547" s="134">
        <v>1650000</v>
      </c>
    </row>
    <row r="548" spans="2:6" ht="15.75">
      <c r="B548" s="133"/>
      <c r="C548" s="133"/>
      <c r="D548" s="134"/>
      <c r="E548" s="134"/>
      <c r="F548" s="134"/>
    </row>
    <row r="549" spans="2:6" ht="15.75" hidden="1">
      <c r="B549" s="133"/>
      <c r="C549" s="133"/>
      <c r="D549" s="134"/>
      <c r="E549" s="134"/>
      <c r="F549" s="134"/>
    </row>
    <row r="550" spans="2:6" ht="15.75">
      <c r="B550" s="133"/>
      <c r="C550" s="133"/>
      <c r="D550" s="134"/>
      <c r="E550" s="134"/>
      <c r="F550" s="134"/>
    </row>
    <row r="551" spans="1:6" ht="15.75">
      <c r="A551" s="135" t="s">
        <v>461</v>
      </c>
      <c r="B551" s="135"/>
      <c r="C551" s="135"/>
      <c r="D551" s="186">
        <f>SUM(D518:D549)</f>
        <v>210873000</v>
      </c>
      <c r="E551" s="186">
        <f>SUM(E518:E549)</f>
        <v>210873000</v>
      </c>
      <c r="F551" s="186">
        <f>SUM(F518:F549)</f>
        <v>250297000</v>
      </c>
    </row>
    <row r="552" spans="2:6" ht="15.75">
      <c r="B552" s="133"/>
      <c r="C552" s="133"/>
      <c r="D552" s="134"/>
      <c r="E552" s="134"/>
      <c r="F552" s="134"/>
    </row>
    <row r="553" spans="1:6" ht="15.75">
      <c r="A553" s="135" t="s">
        <v>462</v>
      </c>
      <c r="B553" s="135"/>
      <c r="C553" s="135"/>
      <c r="D553" s="186">
        <v>108660000</v>
      </c>
      <c r="E553" s="186">
        <v>108660000</v>
      </c>
      <c r="F553" s="186">
        <v>139046000</v>
      </c>
    </row>
    <row r="554" spans="2:6" ht="15.75">
      <c r="B554" s="133"/>
      <c r="C554" s="133"/>
      <c r="D554" s="134"/>
      <c r="E554" s="134"/>
      <c r="F554" s="134"/>
    </row>
    <row r="555" spans="1:6" ht="15.75">
      <c r="A555" s="135" t="s">
        <v>463</v>
      </c>
      <c r="B555" s="135"/>
      <c r="C555" s="135"/>
      <c r="D555" s="186">
        <v>128700000</v>
      </c>
      <c r="E555" s="186">
        <v>128700000</v>
      </c>
      <c r="F555" s="186">
        <v>122175000</v>
      </c>
    </row>
    <row r="556" spans="1:6" ht="15.75">
      <c r="A556" s="192"/>
      <c r="B556" s="192"/>
      <c r="C556" s="192"/>
      <c r="D556" s="193"/>
      <c r="E556" s="193"/>
      <c r="F556" s="193"/>
    </row>
    <row r="557" spans="1:6" ht="15.75">
      <c r="A557" s="135" t="s">
        <v>464</v>
      </c>
      <c r="B557" s="135"/>
      <c r="C557" s="135"/>
      <c r="D557" s="186">
        <f>D551+D553+D555</f>
        <v>448233000</v>
      </c>
      <c r="E557" s="186">
        <f>E551+E553+E555</f>
        <v>448233000</v>
      </c>
      <c r="F557" s="186">
        <f>F551+F553+F555</f>
        <v>511518000</v>
      </c>
    </row>
    <row r="558" spans="1:6" ht="15.75">
      <c r="A558" s="192"/>
      <c r="B558" s="192"/>
      <c r="C558" s="192"/>
      <c r="D558" s="193"/>
      <c r="E558" s="193"/>
      <c r="F558" s="193"/>
    </row>
    <row r="559" spans="1:6" ht="15.75">
      <c r="A559" s="133" t="s">
        <v>416</v>
      </c>
      <c r="B559" s="133"/>
      <c r="C559" s="133"/>
      <c r="D559" s="134"/>
      <c r="E559" s="134"/>
      <c r="F559" s="134"/>
    </row>
    <row r="560" spans="1:6" ht="15.75">
      <c r="A560" s="133"/>
      <c r="B560" s="133" t="s">
        <v>417</v>
      </c>
      <c r="C560" s="133" t="s">
        <v>418</v>
      </c>
      <c r="D560" s="134">
        <v>8578000</v>
      </c>
      <c r="E560" s="134">
        <v>8578000</v>
      </c>
      <c r="F560" s="134">
        <v>9467000</v>
      </c>
    </row>
    <row r="561" spans="1:6" ht="15.75">
      <c r="A561" s="133"/>
      <c r="B561" s="133" t="s">
        <v>419</v>
      </c>
      <c r="C561" s="133" t="s">
        <v>474</v>
      </c>
      <c r="D561" s="134">
        <v>122448000</v>
      </c>
      <c r="E561" s="134">
        <v>122448000</v>
      </c>
      <c r="F561" s="134">
        <v>128667000</v>
      </c>
    </row>
    <row r="562" spans="1:6" ht="15.75">
      <c r="A562" s="133"/>
      <c r="B562" s="133"/>
      <c r="C562" s="133"/>
      <c r="D562" s="134"/>
      <c r="E562" s="134"/>
      <c r="F562" s="134"/>
    </row>
    <row r="563" spans="1:2" ht="15.75">
      <c r="A563" s="133"/>
      <c r="B563" s="133"/>
    </row>
    <row r="564" spans="1:6" ht="15.75">
      <c r="A564" s="135" t="s">
        <v>374</v>
      </c>
      <c r="B564" s="135"/>
      <c r="C564" s="135"/>
      <c r="D564" s="186">
        <f>SUM(D560:D563)</f>
        <v>131026000</v>
      </c>
      <c r="E564" s="186">
        <f>SUM(E560:E563)</f>
        <v>131026000</v>
      </c>
      <c r="F564" s="186">
        <f>SUM(F560:F563)</f>
        <v>138134000</v>
      </c>
    </row>
    <row r="565" spans="1:6" ht="15.75">
      <c r="A565" s="133"/>
      <c r="B565" s="133"/>
      <c r="C565" s="133"/>
      <c r="D565" s="134"/>
      <c r="E565" s="134"/>
      <c r="F565" s="134"/>
    </row>
    <row r="566" spans="1:6" ht="15.75">
      <c r="A566" s="135" t="s">
        <v>420</v>
      </c>
      <c r="B566" s="135"/>
      <c r="C566" s="135"/>
      <c r="D566" s="186">
        <v>72234000</v>
      </c>
      <c r="E566" s="186">
        <v>72234001</v>
      </c>
      <c r="F566" s="186">
        <v>72234000</v>
      </c>
    </row>
    <row r="567" spans="1:6" ht="15.75">
      <c r="A567" s="133"/>
      <c r="B567" s="133"/>
      <c r="C567" s="133"/>
      <c r="D567" s="134"/>
      <c r="E567" s="134"/>
      <c r="F567" s="134"/>
    </row>
    <row r="568" spans="1:6" ht="15.75">
      <c r="A568" s="135" t="s">
        <v>421</v>
      </c>
      <c r="B568" s="135"/>
      <c r="C568" s="135"/>
      <c r="D568" s="137">
        <f>D557+D564+D566</f>
        <v>651493000</v>
      </c>
      <c r="E568" s="137">
        <f>E557+E564+E566</f>
        <v>651493001</v>
      </c>
      <c r="F568" s="137">
        <f>F557+F564+F566</f>
        <v>721886000</v>
      </c>
    </row>
    <row r="569" spans="1:6" ht="15.75">
      <c r="A569" s="133" t="s">
        <v>497</v>
      </c>
      <c r="B569" s="133"/>
      <c r="C569" s="133"/>
      <c r="D569" s="134">
        <v>45138000</v>
      </c>
      <c r="E569" s="134">
        <v>45138001</v>
      </c>
      <c r="F569" s="134"/>
    </row>
    <row r="570" spans="4:6" ht="15.75">
      <c r="D570" s="201">
        <f>SUM(D568:D569)</f>
        <v>696631000</v>
      </c>
      <c r="E570" s="201">
        <f>SUM(E568:E569)</f>
        <v>696631002</v>
      </c>
      <c r="F570" s="201">
        <f>SUM(F568:F569)</f>
        <v>721886000</v>
      </c>
    </row>
    <row r="573" spans="1:4" ht="15.75">
      <c r="A573" s="133" t="s">
        <v>422</v>
      </c>
      <c r="B573" s="133"/>
      <c r="C573" s="133"/>
      <c r="D573" s="134">
        <v>3659000</v>
      </c>
    </row>
  </sheetData>
  <sheetProtection/>
  <mergeCells count="49">
    <mergeCell ref="A517:F517"/>
    <mergeCell ref="M277:T277"/>
    <mergeCell ref="A343:H343"/>
    <mergeCell ref="A511:D511"/>
    <mergeCell ref="A297:H297"/>
    <mergeCell ref="A319:H319"/>
    <mergeCell ref="A387:H387"/>
    <mergeCell ref="A400:H400"/>
    <mergeCell ref="A334:H334"/>
    <mergeCell ref="A336:H336"/>
    <mergeCell ref="A352:H352"/>
    <mergeCell ref="A381:H381"/>
    <mergeCell ref="A259:H259"/>
    <mergeCell ref="A269:H269"/>
    <mergeCell ref="A275:H275"/>
    <mergeCell ref="A288:H288"/>
    <mergeCell ref="H364:H367"/>
    <mergeCell ref="D364:D367"/>
    <mergeCell ref="A225:H225"/>
    <mergeCell ref="A237:H237"/>
    <mergeCell ref="A253:H253"/>
    <mergeCell ref="A254:H254"/>
    <mergeCell ref="C243:C244"/>
    <mergeCell ref="A204:H204"/>
    <mergeCell ref="A210:H210"/>
    <mergeCell ref="A215:H215"/>
    <mergeCell ref="A220:H220"/>
    <mergeCell ref="A193:H193"/>
    <mergeCell ref="A198:H198"/>
    <mergeCell ref="A145:H145"/>
    <mergeCell ref="A168:H168"/>
    <mergeCell ref="A175:H175"/>
    <mergeCell ref="A176:H176"/>
    <mergeCell ref="A99:H99"/>
    <mergeCell ref="A105:H105"/>
    <mergeCell ref="A109:H109"/>
    <mergeCell ref="A127:H127"/>
    <mergeCell ref="F7:H7"/>
    <mergeCell ref="A479:H479"/>
    <mergeCell ref="A75:H75"/>
    <mergeCell ref="A87:H87"/>
    <mergeCell ref="A181:H181"/>
    <mergeCell ref="A187:H187"/>
    <mergeCell ref="A4:J4"/>
    <mergeCell ref="A5:J5"/>
    <mergeCell ref="A10:H10"/>
    <mergeCell ref="A17:H17"/>
    <mergeCell ref="A47:H47"/>
    <mergeCell ref="A53:H53"/>
  </mergeCells>
  <printOptions/>
  <pageMargins left="0.75" right="0.75" top="1" bottom="1" header="0.5" footer="0.5"/>
  <pageSetup orientation="landscape" paperSize="9" scale="65" r:id="rId1"/>
  <rowBreaks count="10" manualBreakCount="10">
    <brk id="46" max="19" man="1"/>
    <brk id="97" max="255" man="1"/>
    <brk id="143" max="255" man="1"/>
    <brk id="186" max="255" man="1"/>
    <brk id="236" max="255" man="1"/>
    <brk id="286" max="255" man="1"/>
    <brk id="333" max="255" man="1"/>
    <brk id="386" max="255" man="1"/>
    <brk id="440" max="19" man="1"/>
    <brk id="510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6">
      <selection activeCell="H40" sqref="H40"/>
    </sheetView>
  </sheetViews>
  <sheetFormatPr defaultColWidth="9.00390625" defaultRowHeight="12.75"/>
  <cols>
    <col min="6" max="6" width="17.125" style="0" customWidth="1"/>
    <col min="7" max="7" width="9.125" style="0" hidden="1" customWidth="1"/>
    <col min="8" max="8" width="16.125" style="0" customWidth="1"/>
    <col min="9" max="9" width="14.00390625" style="0" customWidth="1"/>
  </cols>
  <sheetData>
    <row r="1" spans="1:3" ht="12.75">
      <c r="A1" s="10" t="s">
        <v>580</v>
      </c>
      <c r="B1" s="10"/>
      <c r="C1" s="10"/>
    </row>
    <row r="2" spans="1:3" ht="12.75">
      <c r="A2" s="10" t="s">
        <v>2</v>
      </c>
      <c r="B2" s="10"/>
      <c r="C2" s="10"/>
    </row>
    <row r="3" spans="1:3" ht="12.75">
      <c r="A3" s="10"/>
      <c r="B3" s="10"/>
      <c r="C3" s="10"/>
    </row>
    <row r="4" spans="2:8" ht="12.75">
      <c r="B4" s="10"/>
      <c r="C4" s="10"/>
      <c r="H4" s="1" t="s">
        <v>179</v>
      </c>
    </row>
    <row r="5" spans="1:3" ht="12.75">
      <c r="A5" s="10"/>
      <c r="B5" s="10"/>
      <c r="C5" s="10"/>
    </row>
    <row r="6" spans="1:8" ht="12.75">
      <c r="A6" s="279" t="s">
        <v>178</v>
      </c>
      <c r="B6" s="283"/>
      <c r="C6" s="283"/>
      <c r="D6" s="283"/>
      <c r="E6" s="283"/>
      <c r="F6" s="283"/>
      <c r="G6" s="283"/>
      <c r="H6" s="283"/>
    </row>
    <row r="7" spans="1:3" ht="12.75">
      <c r="A7" s="10"/>
      <c r="B7" s="10"/>
      <c r="C7" s="10"/>
    </row>
    <row r="8" spans="1:8" ht="12.75">
      <c r="A8" s="10"/>
      <c r="B8" s="10"/>
      <c r="C8" s="10"/>
      <c r="D8" s="10"/>
      <c r="E8" s="10"/>
      <c r="F8" s="10"/>
      <c r="G8" s="10"/>
      <c r="H8" s="67">
        <v>0</v>
      </c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3" ht="12.75">
      <c r="A10" s="10"/>
      <c r="B10" s="10"/>
      <c r="C10" s="10"/>
    </row>
    <row r="11" spans="1:3" ht="12.75">
      <c r="A11" s="10"/>
      <c r="B11" s="10"/>
      <c r="C11" s="10"/>
    </row>
    <row r="12" spans="2:8" ht="12.75">
      <c r="B12" s="10"/>
      <c r="C12" s="10"/>
      <c r="H12" s="1" t="s">
        <v>108</v>
      </c>
    </row>
    <row r="15" spans="1:9" ht="12.75">
      <c r="A15" s="281" t="s">
        <v>502</v>
      </c>
      <c r="B15" s="292"/>
      <c r="C15" s="292"/>
      <c r="D15" s="292"/>
      <c r="E15" s="292"/>
      <c r="F15" s="292"/>
      <c r="G15" s="292"/>
      <c r="H15" s="292"/>
      <c r="I15" s="292"/>
    </row>
    <row r="16" spans="1:9" ht="12.75">
      <c r="A16" s="88"/>
      <c r="B16" s="88"/>
      <c r="C16" s="88"/>
      <c r="D16" s="88"/>
      <c r="E16" s="88"/>
      <c r="F16" s="88"/>
      <c r="G16" s="88"/>
      <c r="H16" s="89"/>
      <c r="I16" s="89"/>
    </row>
    <row r="17" spans="1:9" ht="12.75">
      <c r="A17" s="88" t="s">
        <v>523</v>
      </c>
      <c r="B17" s="88"/>
      <c r="C17" s="88"/>
      <c r="D17" s="88"/>
      <c r="E17" s="88"/>
      <c r="F17" s="88"/>
      <c r="G17" s="88"/>
      <c r="H17" s="89">
        <v>1200000</v>
      </c>
      <c r="I17" s="89"/>
    </row>
    <row r="18" spans="1:9" ht="12.75">
      <c r="A18" s="88" t="s">
        <v>499</v>
      </c>
      <c r="B18" s="88"/>
      <c r="C18" s="88"/>
      <c r="D18" s="88"/>
      <c r="E18" s="88"/>
      <c r="F18" s="88"/>
      <c r="G18" s="88"/>
      <c r="H18" s="89">
        <v>2000000</v>
      </c>
      <c r="I18" s="89"/>
    </row>
    <row r="19" spans="1:9" ht="12.75">
      <c r="A19" s="88" t="s">
        <v>500</v>
      </c>
      <c r="B19" s="88"/>
      <c r="C19" s="88"/>
      <c r="D19" s="88"/>
      <c r="E19" s="88"/>
      <c r="F19" s="88"/>
      <c r="G19" s="88"/>
      <c r="H19" s="89">
        <v>73216000</v>
      </c>
      <c r="I19" s="89"/>
    </row>
    <row r="20" spans="1:9" ht="12.75">
      <c r="A20" s="88" t="s">
        <v>520</v>
      </c>
      <c r="B20" s="88"/>
      <c r="C20" s="88"/>
      <c r="D20" s="88"/>
      <c r="E20" s="88"/>
      <c r="F20" s="88"/>
      <c r="G20" s="88"/>
      <c r="H20" s="89">
        <v>460000</v>
      </c>
      <c r="I20" s="89"/>
    </row>
    <row r="21" spans="1:9" ht="12.75">
      <c r="A21" s="88" t="s">
        <v>615</v>
      </c>
      <c r="B21" s="88"/>
      <c r="C21" s="88"/>
      <c r="D21" s="88"/>
      <c r="E21" s="88"/>
      <c r="F21" s="88"/>
      <c r="G21" s="88"/>
      <c r="H21" s="89">
        <v>254000</v>
      </c>
      <c r="I21" s="89"/>
    </row>
    <row r="22" spans="1:9" ht="12.75">
      <c r="A22" s="88" t="s">
        <v>614</v>
      </c>
      <c r="B22" s="88"/>
      <c r="C22" s="88"/>
      <c r="D22" s="88"/>
      <c r="E22" s="88"/>
      <c r="F22" s="88"/>
      <c r="G22" s="88"/>
      <c r="H22" s="89">
        <v>635000</v>
      </c>
      <c r="I22" s="89"/>
    </row>
    <row r="23" spans="1:9" ht="12.75">
      <c r="A23" s="88" t="s">
        <v>521</v>
      </c>
      <c r="B23" s="88"/>
      <c r="C23" s="88"/>
      <c r="D23" s="88"/>
      <c r="E23" s="88"/>
      <c r="F23" s="88"/>
      <c r="G23" s="88"/>
      <c r="H23" s="89">
        <v>2500000</v>
      </c>
      <c r="I23" s="89"/>
    </row>
    <row r="24" spans="1:9" ht="12.75">
      <c r="A24" s="88" t="s">
        <v>522</v>
      </c>
      <c r="B24" s="88"/>
      <c r="C24" s="88"/>
      <c r="D24" s="88"/>
      <c r="E24" s="88"/>
      <c r="F24" s="88"/>
      <c r="G24" s="88"/>
      <c r="H24" s="89">
        <v>2500000</v>
      </c>
      <c r="I24" s="89"/>
    </row>
    <row r="25" spans="1:9" ht="12.75">
      <c r="A25" s="88" t="s">
        <v>501</v>
      </c>
      <c r="B25" s="88"/>
      <c r="C25" s="88"/>
      <c r="D25" s="88"/>
      <c r="E25" s="88"/>
      <c r="F25" s="88"/>
      <c r="G25" s="88"/>
      <c r="H25" s="89">
        <v>2500000</v>
      </c>
      <c r="I25" s="89"/>
    </row>
    <row r="26" spans="1:9" ht="12.75">
      <c r="A26" s="88" t="s">
        <v>610</v>
      </c>
      <c r="B26" s="88"/>
      <c r="C26" s="88"/>
      <c r="D26" s="88"/>
      <c r="E26" s="88"/>
      <c r="F26" s="88"/>
      <c r="G26" s="88"/>
      <c r="H26" s="89">
        <v>2074000</v>
      </c>
      <c r="I26" s="89"/>
    </row>
    <row r="27" spans="1:9" ht="12.75">
      <c r="A27" s="88" t="s">
        <v>611</v>
      </c>
      <c r="B27" s="88"/>
      <c r="C27" s="88"/>
      <c r="D27" s="88"/>
      <c r="E27" s="88"/>
      <c r="F27" s="88"/>
      <c r="G27" s="88"/>
      <c r="H27" s="89">
        <v>26785000</v>
      </c>
      <c r="I27" s="89"/>
    </row>
    <row r="28" spans="1:9" ht="12.75">
      <c r="A28" s="88" t="s">
        <v>600</v>
      </c>
      <c r="B28" s="88"/>
      <c r="C28" s="88"/>
      <c r="D28" s="88"/>
      <c r="E28" s="88"/>
      <c r="F28" s="88"/>
      <c r="G28" s="88"/>
      <c r="H28" s="89">
        <v>1760000</v>
      </c>
      <c r="I28" s="89"/>
    </row>
    <row r="29" spans="1:9" ht="12.75">
      <c r="A29" s="88" t="s">
        <v>601</v>
      </c>
      <c r="B29" s="88"/>
      <c r="C29" s="88"/>
      <c r="D29" s="88"/>
      <c r="E29" s="88"/>
      <c r="F29" s="88"/>
      <c r="G29" s="88"/>
      <c r="H29" s="89">
        <v>2638000</v>
      </c>
      <c r="I29" s="89"/>
    </row>
    <row r="30" spans="1:9" ht="12.75">
      <c r="A30" s="88" t="s">
        <v>612</v>
      </c>
      <c r="B30" s="88"/>
      <c r="C30" s="88"/>
      <c r="D30" s="88"/>
      <c r="E30" s="88"/>
      <c r="F30" s="88"/>
      <c r="G30" s="88"/>
      <c r="H30" s="89">
        <v>820000</v>
      </c>
      <c r="I30" s="89"/>
    </row>
    <row r="31" spans="1:9" ht="12.75">
      <c r="A31" s="88" t="s">
        <v>613</v>
      </c>
      <c r="B31" s="88"/>
      <c r="C31" s="88"/>
      <c r="D31" s="88"/>
      <c r="E31" s="88"/>
      <c r="F31" s="88"/>
      <c r="G31" s="88"/>
      <c r="H31" s="89">
        <v>317000</v>
      </c>
      <c r="I31" s="89"/>
    </row>
    <row r="32" spans="1:9" ht="12.75">
      <c r="A32" s="88" t="s">
        <v>621</v>
      </c>
      <c r="B32" s="88"/>
      <c r="C32" s="88"/>
      <c r="D32" s="88"/>
      <c r="E32" s="88"/>
      <c r="F32" s="88"/>
      <c r="G32" s="88"/>
      <c r="H32" s="89">
        <v>3200000</v>
      </c>
      <c r="I32" s="89"/>
    </row>
    <row r="33" spans="1:9" ht="12.75">
      <c r="A33" s="88" t="s">
        <v>636</v>
      </c>
      <c r="B33" s="88"/>
      <c r="C33" s="88"/>
      <c r="D33" s="88"/>
      <c r="E33" s="88"/>
      <c r="F33" s="88"/>
      <c r="G33" s="88"/>
      <c r="H33" s="89">
        <v>500000</v>
      </c>
      <c r="I33" s="89"/>
    </row>
    <row r="34" spans="1:9" ht="12.75">
      <c r="A34" s="88" t="s">
        <v>628</v>
      </c>
      <c r="B34" s="88"/>
      <c r="C34" s="88"/>
      <c r="D34" s="88"/>
      <c r="E34" s="88"/>
      <c r="F34" s="88"/>
      <c r="G34" s="88"/>
      <c r="H34" s="89">
        <v>130000</v>
      </c>
      <c r="I34" s="89"/>
    </row>
    <row r="35" spans="1:9" ht="12.75">
      <c r="A35" s="88" t="s">
        <v>616</v>
      </c>
      <c r="B35" s="88"/>
      <c r="C35" s="88"/>
      <c r="D35" s="88"/>
      <c r="E35" s="88"/>
      <c r="F35" s="88"/>
      <c r="G35" s="88"/>
      <c r="H35" s="89">
        <v>697000</v>
      </c>
      <c r="I35" s="89"/>
    </row>
    <row r="36" spans="1:9" ht="12.75">
      <c r="A36" s="88" t="s">
        <v>603</v>
      </c>
      <c r="B36" s="88"/>
      <c r="C36" s="88"/>
      <c r="D36" s="88"/>
      <c r="E36" s="88"/>
      <c r="F36" s="88"/>
      <c r="G36" s="88"/>
      <c r="H36" s="89">
        <v>3887000</v>
      </c>
      <c r="I36" s="89"/>
    </row>
    <row r="37" spans="1:9" ht="12.75">
      <c r="A37" s="88" t="s">
        <v>629</v>
      </c>
      <c r="H37" s="89">
        <v>2527000</v>
      </c>
      <c r="I37" s="89"/>
    </row>
    <row r="38" spans="1:9" ht="12.75">
      <c r="A38" s="88" t="s">
        <v>637</v>
      </c>
      <c r="B38" s="88"/>
      <c r="C38" s="88"/>
      <c r="D38" s="88"/>
      <c r="E38" s="88"/>
      <c r="F38" s="88"/>
      <c r="G38" s="88"/>
      <c r="H38" s="89">
        <v>1524000</v>
      </c>
      <c r="I38" s="89"/>
    </row>
    <row r="39" spans="1:9" ht="12.75">
      <c r="A39" s="88" t="s">
        <v>638</v>
      </c>
      <c r="B39" s="88"/>
      <c r="C39" s="88"/>
      <c r="D39" s="88"/>
      <c r="E39" s="88"/>
      <c r="F39" s="88"/>
      <c r="G39" s="88"/>
      <c r="H39" s="89">
        <v>6922000</v>
      </c>
      <c r="I39" s="89"/>
    </row>
    <row r="40" spans="1:9" ht="12.75">
      <c r="A40" s="88"/>
      <c r="B40" s="88"/>
      <c r="C40" s="88"/>
      <c r="D40" s="88"/>
      <c r="E40" s="88"/>
      <c r="F40" s="88"/>
      <c r="G40" s="88"/>
      <c r="H40" s="89"/>
      <c r="I40" s="89"/>
    </row>
    <row r="41" spans="1:9" ht="12.75">
      <c r="A41" s="90" t="s">
        <v>109</v>
      </c>
      <c r="B41" s="63"/>
      <c r="C41" s="63"/>
      <c r="D41" s="63"/>
      <c r="E41" s="63"/>
      <c r="F41" s="63"/>
      <c r="G41" s="63"/>
      <c r="H41" s="91">
        <f>SUM(H17:H39)</f>
        <v>139046000</v>
      </c>
      <c r="I41" s="89"/>
    </row>
    <row r="42" ht="12.75">
      <c r="I42" s="89"/>
    </row>
    <row r="44" spans="1:9" ht="15">
      <c r="A44" s="61"/>
      <c r="B44" s="61"/>
      <c r="C44" s="61"/>
      <c r="D44" s="61"/>
      <c r="E44" s="61"/>
      <c r="F44" s="61"/>
      <c r="G44" s="61"/>
      <c r="H44" s="62"/>
      <c r="I44" s="62"/>
    </row>
    <row r="45" spans="1:9" ht="15">
      <c r="A45" s="61"/>
      <c r="B45" s="61"/>
      <c r="C45" s="61"/>
      <c r="D45" s="61"/>
      <c r="E45" s="61"/>
      <c r="F45" s="61"/>
      <c r="G45" s="61"/>
      <c r="H45" s="62"/>
      <c r="I45" s="62"/>
    </row>
    <row r="46" spans="1:9" ht="15">
      <c r="A46" s="61"/>
      <c r="B46" s="61"/>
      <c r="C46" s="61"/>
      <c r="D46" s="61"/>
      <c r="E46" s="61"/>
      <c r="F46" s="61"/>
      <c r="G46" s="61"/>
      <c r="H46" s="99"/>
      <c r="I46" s="62"/>
    </row>
    <row r="47" spans="1:9" ht="15">
      <c r="A47" s="10" t="s">
        <v>580</v>
      </c>
      <c r="B47" s="10"/>
      <c r="C47" s="10"/>
      <c r="H47" s="62"/>
      <c r="I47" s="62"/>
    </row>
    <row r="48" spans="1:9" ht="15">
      <c r="A48" s="10" t="s">
        <v>1</v>
      </c>
      <c r="B48" s="10"/>
      <c r="C48" s="10"/>
      <c r="H48" s="62"/>
      <c r="I48" s="62"/>
    </row>
    <row r="49" spans="1:9" ht="15">
      <c r="A49" s="10" t="s">
        <v>2</v>
      </c>
      <c r="B49" s="10"/>
      <c r="C49" s="10"/>
      <c r="H49" s="62"/>
      <c r="I49" s="62"/>
    </row>
    <row r="50" spans="7:9" ht="15">
      <c r="G50" s="1" t="s">
        <v>110</v>
      </c>
      <c r="H50" s="62"/>
      <c r="I50" s="62"/>
    </row>
    <row r="52" spans="1:9" ht="15">
      <c r="A52" s="279" t="s">
        <v>498</v>
      </c>
      <c r="B52" s="292"/>
      <c r="C52" s="292"/>
      <c r="D52" s="292"/>
      <c r="E52" s="292"/>
      <c r="F52" s="292"/>
      <c r="G52" s="292"/>
      <c r="H52" s="62"/>
      <c r="I52" s="62"/>
    </row>
    <row r="53" spans="2:7" ht="15">
      <c r="B53" s="61"/>
      <c r="C53" s="61"/>
      <c r="D53" s="61"/>
      <c r="E53" s="61"/>
      <c r="F53" s="61"/>
      <c r="G53" s="61"/>
    </row>
    <row r="54" spans="2:7" ht="15">
      <c r="B54" s="61"/>
      <c r="C54" s="61"/>
      <c r="D54" s="61"/>
      <c r="E54" s="61"/>
      <c r="F54" s="64"/>
      <c r="G54" s="64"/>
    </row>
    <row r="55" spans="1:8" ht="12.75">
      <c r="A55" s="92" t="s">
        <v>111</v>
      </c>
      <c r="B55" s="92"/>
      <c r="C55" s="92"/>
      <c r="E55" s="92"/>
      <c r="G55" s="93"/>
      <c r="H55" s="93">
        <v>5000000</v>
      </c>
    </row>
    <row r="56" spans="1:8" ht="12.75">
      <c r="A56" s="92" t="s">
        <v>134</v>
      </c>
      <c r="B56" s="92"/>
      <c r="C56" s="92"/>
      <c r="E56" s="92"/>
      <c r="G56" s="93"/>
      <c r="H56" s="93">
        <v>1000000</v>
      </c>
    </row>
    <row r="57" spans="1:8" ht="12.75">
      <c r="A57" s="92" t="s">
        <v>135</v>
      </c>
      <c r="B57" s="92"/>
      <c r="C57" s="92"/>
      <c r="E57" s="92"/>
      <c r="G57" s="93"/>
      <c r="H57" s="93">
        <v>1000000</v>
      </c>
    </row>
    <row r="58" spans="1:8" ht="12.75">
      <c r="A58" s="92"/>
      <c r="B58" s="92"/>
      <c r="C58" s="92"/>
      <c r="E58" s="92"/>
      <c r="G58" s="93"/>
      <c r="H58" s="93"/>
    </row>
    <row r="59" spans="1:8" ht="12.75">
      <c r="A59" s="92" t="s">
        <v>136</v>
      </c>
      <c r="B59" s="92"/>
      <c r="C59" s="92"/>
      <c r="E59" s="92"/>
      <c r="G59" s="93"/>
      <c r="H59" s="93">
        <v>5500000</v>
      </c>
    </row>
    <row r="60" spans="1:8" ht="12.75">
      <c r="A60" s="92" t="s">
        <v>603</v>
      </c>
      <c r="B60" s="92"/>
      <c r="C60" s="92"/>
      <c r="D60" s="92"/>
      <c r="E60" s="92"/>
      <c r="G60" s="93"/>
      <c r="H60" s="93">
        <v>2033000</v>
      </c>
    </row>
    <row r="61" spans="2:8" ht="12.75">
      <c r="B61" s="92"/>
      <c r="C61" s="92"/>
      <c r="D61" s="92"/>
      <c r="E61" s="92"/>
      <c r="G61" s="93"/>
      <c r="H61" s="93"/>
    </row>
    <row r="62" spans="1:8" ht="12.75">
      <c r="A62" s="90" t="s">
        <v>112</v>
      </c>
      <c r="B62" s="94"/>
      <c r="C62" s="94"/>
      <c r="D62" s="94"/>
      <c r="E62" s="95"/>
      <c r="F62" s="98"/>
      <c r="G62" s="97">
        <f>SUM(H55:H60)</f>
        <v>14533000</v>
      </c>
      <c r="H62" s="96">
        <f>SUM(H55:H60)</f>
        <v>14533000</v>
      </c>
    </row>
  </sheetData>
  <sheetProtection/>
  <mergeCells count="3">
    <mergeCell ref="A15:I15"/>
    <mergeCell ref="A52:G52"/>
    <mergeCell ref="A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7">
      <selection activeCell="G43" sqref="G43"/>
    </sheetView>
  </sheetViews>
  <sheetFormatPr defaultColWidth="9.00390625" defaultRowHeight="12.75"/>
  <cols>
    <col min="5" max="5" width="11.375" style="0" customWidth="1"/>
    <col min="6" max="6" width="0.12890625" style="0" customWidth="1"/>
    <col min="7" max="7" width="11.25390625" style="0" customWidth="1"/>
    <col min="8" max="8" width="13.125" style="0" customWidth="1"/>
    <col min="9" max="9" width="12.75390625" style="0" customWidth="1"/>
  </cols>
  <sheetData>
    <row r="1" ht="12.75">
      <c r="A1" s="10" t="s">
        <v>3</v>
      </c>
    </row>
    <row r="2" spans="1:9" ht="12.75">
      <c r="A2" s="10" t="s">
        <v>2</v>
      </c>
      <c r="B2" s="10"/>
      <c r="C2" s="10"/>
      <c r="I2" s="1" t="s">
        <v>110</v>
      </c>
    </row>
    <row r="3" spans="2:3" ht="12.75">
      <c r="B3" s="10"/>
      <c r="C3" s="10"/>
    </row>
    <row r="5" spans="1:9" ht="12.75">
      <c r="A5" s="281" t="s">
        <v>60</v>
      </c>
      <c r="B5" s="283"/>
      <c r="C5" s="283"/>
      <c r="D5" s="283"/>
      <c r="E5" s="283"/>
      <c r="F5" s="283"/>
      <c r="G5" s="283"/>
      <c r="H5" s="283"/>
      <c r="I5" s="283"/>
    </row>
    <row r="6" spans="1:9" ht="12.75">
      <c r="A6" s="281" t="s">
        <v>61</v>
      </c>
      <c r="B6" s="283"/>
      <c r="C6" s="283"/>
      <c r="D6" s="283"/>
      <c r="E6" s="283"/>
      <c r="F6" s="283"/>
      <c r="G6" s="283"/>
      <c r="H6" s="283"/>
      <c r="I6" s="283"/>
    </row>
    <row r="7" ht="12.75">
      <c r="I7" s="1" t="s">
        <v>122</v>
      </c>
    </row>
    <row r="8" spans="7:9" ht="12.75">
      <c r="G8" s="11">
        <v>2013</v>
      </c>
      <c r="H8" s="11">
        <v>2014</v>
      </c>
      <c r="I8" s="11">
        <v>2015</v>
      </c>
    </row>
    <row r="9" spans="1:9" ht="12.75">
      <c r="A9" s="33" t="s">
        <v>63</v>
      </c>
      <c r="B9" s="34"/>
      <c r="C9" s="34"/>
      <c r="D9" s="34"/>
      <c r="E9" s="34"/>
      <c r="F9" s="34"/>
      <c r="G9" s="36">
        <v>371229</v>
      </c>
      <c r="H9" s="36">
        <f>SUM(H10:H11)</f>
        <v>388665</v>
      </c>
      <c r="I9" s="83">
        <f>SUM(I10:I11)</f>
        <v>409910</v>
      </c>
    </row>
    <row r="10" spans="1:9" ht="12.75">
      <c r="A10" s="5">
        <v>1</v>
      </c>
      <c r="B10" s="5" t="s">
        <v>64</v>
      </c>
      <c r="C10" s="5"/>
      <c r="D10" s="5"/>
      <c r="E10" s="5"/>
      <c r="F10" s="5"/>
      <c r="G10" s="38">
        <v>39129</v>
      </c>
      <c r="H10" s="38">
        <v>39960</v>
      </c>
      <c r="I10" s="86">
        <v>43769</v>
      </c>
    </row>
    <row r="11" spans="1:9" ht="12.75">
      <c r="A11" s="14" t="s">
        <v>65</v>
      </c>
      <c r="B11" s="5"/>
      <c r="C11" s="5"/>
      <c r="D11" s="5"/>
      <c r="E11" s="39"/>
      <c r="F11" s="39"/>
      <c r="G11" s="36">
        <f>SUM(G13:G16)</f>
        <v>332100</v>
      </c>
      <c r="H11" s="36">
        <f>SUM(H12:H16)</f>
        <v>348705</v>
      </c>
      <c r="I11" s="83">
        <f>SUM(I12:I16)</f>
        <v>366141</v>
      </c>
    </row>
    <row r="12" spans="1:9" ht="12.75">
      <c r="A12" s="5">
        <v>2</v>
      </c>
      <c r="B12" s="40" t="s">
        <v>66</v>
      </c>
      <c r="C12" s="34"/>
      <c r="D12" s="41"/>
      <c r="E12" s="39"/>
      <c r="F12" s="39"/>
      <c r="G12" s="38"/>
      <c r="H12" s="38"/>
      <c r="I12" s="86"/>
    </row>
    <row r="13" spans="1:9" ht="12.75">
      <c r="A13" s="5">
        <v>3</v>
      </c>
      <c r="B13" s="40" t="s">
        <v>67</v>
      </c>
      <c r="C13" s="34"/>
      <c r="D13" s="41"/>
      <c r="E13" s="5"/>
      <c r="F13" s="5"/>
      <c r="G13" s="38">
        <v>293100</v>
      </c>
      <c r="H13" s="38">
        <v>307755</v>
      </c>
      <c r="I13" s="86">
        <v>323143</v>
      </c>
    </row>
    <row r="14" spans="1:9" ht="12.75">
      <c r="A14" s="5"/>
      <c r="B14" s="5"/>
      <c r="C14" s="5"/>
      <c r="D14" s="5"/>
      <c r="E14" s="39"/>
      <c r="F14" s="39"/>
      <c r="G14" s="38"/>
      <c r="H14" s="38"/>
      <c r="I14" s="86"/>
    </row>
    <row r="15" spans="1:9" ht="12.75">
      <c r="A15" s="5"/>
      <c r="B15" s="5"/>
      <c r="C15" s="5"/>
      <c r="D15" s="5"/>
      <c r="E15" s="39"/>
      <c r="F15" s="39"/>
      <c r="G15" s="38"/>
      <c r="H15" s="38"/>
      <c r="I15" s="86"/>
    </row>
    <row r="16" spans="1:9" ht="12.75">
      <c r="A16" s="5">
        <v>4</v>
      </c>
      <c r="B16" s="5" t="s">
        <v>68</v>
      </c>
      <c r="C16" s="5"/>
      <c r="D16" s="5"/>
      <c r="E16" s="5"/>
      <c r="F16" s="5"/>
      <c r="G16" s="38">
        <v>39000</v>
      </c>
      <c r="H16" s="38">
        <v>40950</v>
      </c>
      <c r="I16" s="86">
        <v>42998</v>
      </c>
    </row>
    <row r="17" spans="1:9" ht="12.75">
      <c r="A17" s="33" t="s">
        <v>69</v>
      </c>
      <c r="B17" s="34"/>
      <c r="C17" s="34"/>
      <c r="D17" s="41"/>
      <c r="E17" s="39"/>
      <c r="F17" s="39"/>
      <c r="G17" s="43">
        <v>96225</v>
      </c>
      <c r="H17" s="43">
        <f>SUM(H18:H19)</f>
        <v>92702</v>
      </c>
      <c r="I17" s="84">
        <f>SUM(I18:I19)</f>
        <v>97337</v>
      </c>
    </row>
    <row r="18" spans="1:9" ht="12.75">
      <c r="A18" s="5">
        <v>5</v>
      </c>
      <c r="B18" s="40" t="s">
        <v>524</v>
      </c>
      <c r="C18" s="34"/>
      <c r="D18" s="41"/>
      <c r="E18" s="5"/>
      <c r="F18" s="5"/>
      <c r="G18" s="38">
        <v>96225</v>
      </c>
      <c r="H18" s="38">
        <v>92702</v>
      </c>
      <c r="I18" s="86">
        <v>97337</v>
      </c>
    </row>
    <row r="19" spans="1:9" ht="12.75">
      <c r="A19" s="5">
        <v>6</v>
      </c>
      <c r="B19" s="5"/>
      <c r="C19" s="5"/>
      <c r="D19" s="5"/>
      <c r="E19" s="5"/>
      <c r="F19" s="5"/>
      <c r="G19" s="38"/>
      <c r="H19" s="38"/>
      <c r="I19" s="86"/>
    </row>
    <row r="20" spans="1:9" ht="12.75">
      <c r="A20" s="44" t="s">
        <v>72</v>
      </c>
      <c r="B20" s="34"/>
      <c r="C20" s="34"/>
      <c r="D20" s="41"/>
      <c r="E20" s="5"/>
      <c r="F20" s="5"/>
      <c r="G20" s="36">
        <f>SUM(G21:G22)</f>
        <v>14533</v>
      </c>
      <c r="H20" s="36">
        <f>SUM(H21:H22)</f>
        <v>107566</v>
      </c>
      <c r="I20" s="86">
        <v>130507</v>
      </c>
    </row>
    <row r="21" spans="1:9" ht="12.75">
      <c r="A21" s="5">
        <v>7</v>
      </c>
      <c r="B21" s="5" t="s">
        <v>73</v>
      </c>
      <c r="C21" s="5"/>
      <c r="D21" s="5"/>
      <c r="E21" s="5"/>
      <c r="F21" s="5"/>
      <c r="G21" s="38">
        <v>7000</v>
      </c>
      <c r="H21" s="38"/>
      <c r="I21" s="86"/>
    </row>
    <row r="22" spans="1:9" ht="12.75">
      <c r="A22" s="5">
        <v>8</v>
      </c>
      <c r="B22" s="5" t="s">
        <v>74</v>
      </c>
      <c r="C22" s="5"/>
      <c r="D22" s="5"/>
      <c r="E22" s="5"/>
      <c r="F22" s="5"/>
      <c r="G22" s="38">
        <v>7533</v>
      </c>
      <c r="H22" s="38">
        <v>107566</v>
      </c>
      <c r="I22" s="86">
        <v>130507</v>
      </c>
    </row>
    <row r="23" spans="1:9" ht="12.75">
      <c r="A23" s="44" t="s">
        <v>75</v>
      </c>
      <c r="B23" s="34"/>
      <c r="C23" s="34"/>
      <c r="D23" s="41"/>
      <c r="E23" s="5"/>
      <c r="F23" s="5"/>
      <c r="G23" s="36">
        <f>SUM(G24:G26)</f>
        <v>54131</v>
      </c>
      <c r="H23" s="36">
        <f>SUM(H24:H26)</f>
        <v>38600</v>
      </c>
      <c r="I23" s="83">
        <f>SUM(I24:I26)</f>
        <v>39372</v>
      </c>
    </row>
    <row r="24" spans="1:9" ht="12.75">
      <c r="A24" s="5">
        <v>9</v>
      </c>
      <c r="B24" s="45" t="s">
        <v>76</v>
      </c>
      <c r="C24" s="7"/>
      <c r="D24" s="7"/>
      <c r="E24" s="5"/>
      <c r="F24" s="5"/>
      <c r="G24" s="38">
        <v>18237</v>
      </c>
      <c r="H24" s="38">
        <v>18100</v>
      </c>
      <c r="I24" s="86">
        <v>18462</v>
      </c>
    </row>
    <row r="25" spans="1:9" ht="12.75">
      <c r="A25" s="47">
        <v>10</v>
      </c>
      <c r="B25" s="47" t="s">
        <v>77</v>
      </c>
      <c r="C25" s="48"/>
      <c r="D25" s="48"/>
      <c r="E25" s="5"/>
      <c r="F25" s="5"/>
      <c r="G25" s="38">
        <v>35894</v>
      </c>
      <c r="H25" s="38">
        <v>20500</v>
      </c>
      <c r="I25" s="86">
        <v>20910</v>
      </c>
    </row>
    <row r="26" spans="1:9" ht="12.75">
      <c r="A26" s="5">
        <v>11</v>
      </c>
      <c r="B26" s="5" t="s">
        <v>78</v>
      </c>
      <c r="C26" s="5"/>
      <c r="D26" s="5"/>
      <c r="E26" s="5"/>
      <c r="F26" s="5"/>
      <c r="G26" s="38">
        <v>0</v>
      </c>
      <c r="H26" s="38"/>
      <c r="I26" s="86"/>
    </row>
    <row r="27" spans="1:9" ht="15">
      <c r="A27" s="49" t="s">
        <v>79</v>
      </c>
      <c r="B27" s="5"/>
      <c r="C27" s="5"/>
      <c r="D27" s="5"/>
      <c r="E27" s="5"/>
      <c r="F27" s="5"/>
      <c r="G27" s="51">
        <f>SUM(G9+G17+G20+G23)</f>
        <v>536118</v>
      </c>
      <c r="H27" s="51">
        <f>(H9+H17+H20+H23)</f>
        <v>627533</v>
      </c>
      <c r="I27" s="85">
        <f>(I9+I17+I20+I23)</f>
        <v>677126</v>
      </c>
    </row>
    <row r="28" spans="1:9" ht="12.75">
      <c r="A28" s="14" t="s">
        <v>80</v>
      </c>
      <c r="B28" s="5"/>
      <c r="C28" s="5"/>
      <c r="D28" s="5"/>
      <c r="E28" s="5"/>
      <c r="F28" s="5"/>
      <c r="G28" s="36">
        <f>SUM(G29:G30)</f>
        <v>185394</v>
      </c>
      <c r="H28" s="36">
        <f>SUM(H29:H30)</f>
        <v>0</v>
      </c>
      <c r="I28" s="83">
        <f>SUM(I29:I30)</f>
        <v>0</v>
      </c>
    </row>
    <row r="29" spans="1:9" ht="12.75">
      <c r="A29" s="5">
        <v>12</v>
      </c>
      <c r="B29" s="52" t="s">
        <v>81</v>
      </c>
      <c r="C29" s="5"/>
      <c r="D29" s="5"/>
      <c r="E29" s="5"/>
      <c r="F29" s="5"/>
      <c r="G29" s="38">
        <v>120000</v>
      </c>
      <c r="H29" s="38"/>
      <c r="I29" s="86"/>
    </row>
    <row r="30" spans="1:9" ht="12.75">
      <c r="A30" s="5">
        <v>13</v>
      </c>
      <c r="B30" s="5" t="s">
        <v>525</v>
      </c>
      <c r="C30" s="5"/>
      <c r="D30" s="5"/>
      <c r="E30" s="5"/>
      <c r="F30" s="5"/>
      <c r="G30" s="38">
        <v>65394</v>
      </c>
      <c r="H30" s="38"/>
      <c r="I30" s="86"/>
    </row>
    <row r="31" spans="1:9" ht="15">
      <c r="A31" s="53" t="s">
        <v>83</v>
      </c>
      <c r="B31" s="34"/>
      <c r="C31" s="34"/>
      <c r="D31" s="41"/>
      <c r="E31" s="5"/>
      <c r="F31" s="5"/>
      <c r="G31" s="51">
        <f>(G27+G28)</f>
        <v>721512</v>
      </c>
      <c r="H31" s="51">
        <f>(H27+H28)</f>
        <v>627533</v>
      </c>
      <c r="I31" s="85">
        <f>(I27+I28)</f>
        <v>677126</v>
      </c>
    </row>
    <row r="32" spans="1:9" ht="12.75">
      <c r="A32" s="44" t="s">
        <v>84</v>
      </c>
      <c r="B32" s="34"/>
      <c r="C32" s="34"/>
      <c r="D32" s="41"/>
      <c r="E32" s="5"/>
      <c r="F32" s="5"/>
      <c r="G32" s="36">
        <f>SUM(G34:G39)</f>
        <v>460665</v>
      </c>
      <c r="H32" s="36">
        <f>SUM(H34:H40)</f>
        <v>382090</v>
      </c>
      <c r="I32" s="83">
        <f>SUM(I34:I40)</f>
        <v>399720</v>
      </c>
    </row>
    <row r="33" spans="1:9" ht="12.75">
      <c r="A33" s="5"/>
      <c r="B33" s="5"/>
      <c r="C33" s="5"/>
      <c r="D33" s="5"/>
      <c r="E33" s="5"/>
      <c r="F33" s="5"/>
      <c r="G33" s="38"/>
      <c r="H33" s="38"/>
      <c r="I33" s="86"/>
    </row>
    <row r="34" spans="1:9" ht="12.75">
      <c r="A34" s="5">
        <v>14</v>
      </c>
      <c r="B34" s="54" t="s">
        <v>85</v>
      </c>
      <c r="C34" s="34"/>
      <c r="D34" s="41"/>
      <c r="E34" s="5"/>
      <c r="F34" s="5"/>
      <c r="G34" s="38">
        <v>145247</v>
      </c>
      <c r="H34" s="38">
        <v>143539</v>
      </c>
      <c r="I34" s="86">
        <v>150716</v>
      </c>
    </row>
    <row r="35" spans="1:9" ht="12.75">
      <c r="A35" s="5">
        <v>15</v>
      </c>
      <c r="B35" s="54" t="s">
        <v>28</v>
      </c>
      <c r="C35" s="55"/>
      <c r="D35" s="56"/>
      <c r="E35" s="5"/>
      <c r="F35" s="5"/>
      <c r="G35" s="38">
        <v>39540</v>
      </c>
      <c r="H35" s="38">
        <v>38755</v>
      </c>
      <c r="I35" s="86">
        <v>40693</v>
      </c>
    </row>
    <row r="36" spans="1:9" ht="12.75">
      <c r="A36" s="5">
        <v>16</v>
      </c>
      <c r="B36" s="54" t="s">
        <v>86</v>
      </c>
      <c r="C36" s="55"/>
      <c r="D36" s="56"/>
      <c r="E36" s="5"/>
      <c r="F36" s="5"/>
      <c r="G36" s="38">
        <v>161152</v>
      </c>
      <c r="H36" s="38">
        <v>150646</v>
      </c>
      <c r="I36" s="86">
        <v>158178</v>
      </c>
    </row>
    <row r="37" spans="1:9" ht="12.75">
      <c r="A37" s="5">
        <v>17</v>
      </c>
      <c r="B37" s="45" t="s">
        <v>87</v>
      </c>
      <c r="C37" s="45"/>
      <c r="D37" s="45"/>
      <c r="E37" s="5"/>
      <c r="F37" s="5"/>
      <c r="G37" s="38">
        <v>78520</v>
      </c>
      <c r="H37" s="38">
        <v>11800</v>
      </c>
      <c r="I37" s="86">
        <v>12036</v>
      </c>
    </row>
    <row r="38" spans="1:9" ht="12.75">
      <c r="A38" s="5">
        <v>18</v>
      </c>
      <c r="B38" s="45" t="s">
        <v>88</v>
      </c>
      <c r="C38" s="52"/>
      <c r="D38" s="52"/>
      <c r="E38" s="5"/>
      <c r="F38" s="5"/>
      <c r="G38" s="38">
        <v>17300</v>
      </c>
      <c r="H38" s="38">
        <v>17850</v>
      </c>
      <c r="I38" s="86">
        <v>18207</v>
      </c>
    </row>
    <row r="39" spans="1:9" ht="12.75">
      <c r="A39" s="5">
        <v>19</v>
      </c>
      <c r="B39" s="45" t="s">
        <v>89</v>
      </c>
      <c r="C39" s="5"/>
      <c r="D39" s="5"/>
      <c r="E39" s="5"/>
      <c r="F39" s="5"/>
      <c r="G39" s="38">
        <v>18906</v>
      </c>
      <c r="H39" s="38">
        <v>19500</v>
      </c>
      <c r="I39" s="86">
        <v>19890</v>
      </c>
    </row>
    <row r="40" spans="1:9" ht="12.75">
      <c r="A40" s="5">
        <v>20</v>
      </c>
      <c r="B40" s="54" t="s">
        <v>56</v>
      </c>
      <c r="C40" s="34"/>
      <c r="D40" s="41"/>
      <c r="E40" s="5"/>
      <c r="F40" s="5"/>
      <c r="G40" s="38"/>
      <c r="H40" s="38"/>
      <c r="I40" s="86"/>
    </row>
    <row r="41" spans="1:9" ht="12.75">
      <c r="A41" s="44" t="s">
        <v>57</v>
      </c>
      <c r="B41" s="34"/>
      <c r="C41" s="34"/>
      <c r="D41" s="41"/>
      <c r="E41" s="5"/>
      <c r="F41" s="5"/>
      <c r="G41" s="36">
        <f>SUM(G42)</f>
        <v>139046</v>
      </c>
      <c r="H41" s="36">
        <f>SUM(H42)</f>
        <v>119518</v>
      </c>
      <c r="I41" s="83">
        <f>SUM(I42)</f>
        <v>145008</v>
      </c>
    </row>
    <row r="42" spans="1:9" ht="12.75">
      <c r="A42" s="5">
        <v>21</v>
      </c>
      <c r="B42" s="45" t="s">
        <v>90</v>
      </c>
      <c r="C42" s="5"/>
      <c r="D42" s="5"/>
      <c r="E42" s="5"/>
      <c r="F42" s="5"/>
      <c r="G42" s="38">
        <v>139046</v>
      </c>
      <c r="H42" s="38">
        <v>119518</v>
      </c>
      <c r="I42" s="86">
        <v>145008</v>
      </c>
    </row>
    <row r="43" spans="1:9" ht="12.75">
      <c r="A43" s="44" t="s">
        <v>91</v>
      </c>
      <c r="B43" s="34"/>
      <c r="C43" s="34"/>
      <c r="D43" s="41"/>
      <c r="E43" s="5"/>
      <c r="F43" s="5"/>
      <c r="G43" s="36"/>
      <c r="H43" s="36">
        <f>SUM(H44)</f>
        <v>0</v>
      </c>
      <c r="I43" s="86"/>
    </row>
    <row r="44" spans="1:9" ht="12.75">
      <c r="A44" s="5">
        <v>22</v>
      </c>
      <c r="B44" s="54" t="s">
        <v>92</v>
      </c>
      <c r="C44" s="34"/>
      <c r="D44" s="41"/>
      <c r="E44" s="5"/>
      <c r="F44" s="5"/>
      <c r="G44" s="38">
        <v>0</v>
      </c>
      <c r="H44" s="38"/>
      <c r="I44" s="86"/>
    </row>
    <row r="45" spans="1:9" ht="15">
      <c r="A45" s="49" t="s">
        <v>93</v>
      </c>
      <c r="B45" s="5"/>
      <c r="C45" s="5"/>
      <c r="D45" s="5"/>
      <c r="E45" s="5"/>
      <c r="F45" s="5"/>
      <c r="G45" s="51">
        <f>(G32+G41+G43)</f>
        <v>599711</v>
      </c>
      <c r="H45" s="51">
        <f>(H32+H41+H43)</f>
        <v>501608</v>
      </c>
      <c r="I45" s="85">
        <f>(I32+I41+I43)</f>
        <v>544728</v>
      </c>
    </row>
    <row r="46" spans="1:9" ht="12.75">
      <c r="A46" s="14" t="s">
        <v>94</v>
      </c>
      <c r="B46" s="5"/>
      <c r="C46" s="5"/>
      <c r="D46" s="5"/>
      <c r="E46" s="5"/>
      <c r="F46" s="5"/>
      <c r="G46" s="36">
        <f>SUM(G47:G48)</f>
        <v>122175</v>
      </c>
      <c r="H46" s="36">
        <f>SUM(H47:H48)</f>
        <v>0</v>
      </c>
      <c r="I46" s="83">
        <f>SUM(I47:I48)</f>
        <v>0</v>
      </c>
    </row>
    <row r="47" spans="1:9" ht="12.75">
      <c r="A47" s="5">
        <v>23</v>
      </c>
      <c r="B47" s="5" t="s">
        <v>95</v>
      </c>
      <c r="C47" s="5"/>
      <c r="D47" s="5"/>
      <c r="E47" s="5"/>
      <c r="F47" s="5"/>
      <c r="G47" s="38">
        <v>120000</v>
      </c>
      <c r="H47" s="38"/>
      <c r="I47" s="86"/>
    </row>
    <row r="48" spans="1:9" ht="12.75">
      <c r="A48" s="5">
        <v>24</v>
      </c>
      <c r="B48" s="5" t="s">
        <v>496</v>
      </c>
      <c r="C48" s="5"/>
      <c r="D48" s="5"/>
      <c r="E48" s="5"/>
      <c r="F48" s="5"/>
      <c r="G48" s="38">
        <v>2175</v>
      </c>
      <c r="H48" s="38"/>
      <c r="I48" s="86"/>
    </row>
    <row r="49" spans="1:9" ht="15">
      <c r="A49" s="53" t="s">
        <v>97</v>
      </c>
      <c r="B49" s="34"/>
      <c r="C49" s="34"/>
      <c r="D49" s="41"/>
      <c r="E49" s="5"/>
      <c r="F49" s="5"/>
      <c r="G49" s="51">
        <f>(G45+G46)</f>
        <v>721886</v>
      </c>
      <c r="H49" s="51">
        <f>(H45+H46)</f>
        <v>501608</v>
      </c>
      <c r="I49" s="85">
        <f>(I45+I46)</f>
        <v>544728</v>
      </c>
    </row>
    <row r="50" spans="1:9" ht="12.75">
      <c r="A50" s="40"/>
      <c r="B50" s="34"/>
      <c r="C50" s="34"/>
      <c r="D50" s="41"/>
      <c r="E50" s="5"/>
      <c r="F50" s="5"/>
      <c r="G50" s="6"/>
      <c r="H50" s="6"/>
      <c r="I50" s="86"/>
    </row>
    <row r="51" spans="1:9" ht="12.75">
      <c r="A51" s="14" t="s">
        <v>98</v>
      </c>
      <c r="B51" s="14"/>
      <c r="C51" s="14"/>
      <c r="D51" s="14"/>
      <c r="E51" s="5"/>
      <c r="F51" s="5"/>
      <c r="G51" s="36">
        <v>-63219</v>
      </c>
      <c r="H51" s="36">
        <v>125925</v>
      </c>
      <c r="I51" s="87">
        <v>132398</v>
      </c>
    </row>
    <row r="52" spans="1:9" ht="12.75">
      <c r="A52" s="14" t="s">
        <v>99</v>
      </c>
      <c r="B52" s="14"/>
      <c r="C52" s="14"/>
      <c r="D52" s="14"/>
      <c r="E52" s="39"/>
      <c r="F52" s="39"/>
      <c r="G52" s="36">
        <v>63219</v>
      </c>
      <c r="H52" s="36">
        <v>0</v>
      </c>
      <c r="I52" s="87">
        <v>0</v>
      </c>
    </row>
    <row r="53" ht="12.75">
      <c r="I53" s="10"/>
    </row>
  </sheetData>
  <sheetProtection/>
  <mergeCells count="2">
    <mergeCell ref="A5:I5"/>
    <mergeCell ref="A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M26" sqref="M26"/>
    </sheetView>
  </sheetViews>
  <sheetFormatPr defaultColWidth="9.00390625" defaultRowHeight="12.75"/>
  <cols>
    <col min="1" max="1" width="21.625" style="0" customWidth="1"/>
    <col min="2" max="2" width="11.875" style="0" customWidth="1"/>
    <col min="3" max="3" width="12.875" style="0" customWidth="1"/>
    <col min="4" max="4" width="10.875" style="0" customWidth="1"/>
    <col min="5" max="5" width="11.625" style="0" customWidth="1"/>
    <col min="6" max="6" width="12.625" style="0" customWidth="1"/>
    <col min="7" max="7" width="11.875" style="0" customWidth="1"/>
    <col min="8" max="8" width="11.125" style="0" customWidth="1"/>
    <col min="9" max="9" width="11.75390625" style="0" customWidth="1"/>
    <col min="10" max="10" width="13.00390625" style="0" customWidth="1"/>
    <col min="11" max="11" width="10.375" style="0" customWidth="1"/>
    <col min="12" max="12" width="10.75390625" style="0" customWidth="1"/>
    <col min="13" max="13" width="11.375" style="0" customWidth="1"/>
    <col min="14" max="14" width="12.625" style="0" customWidth="1"/>
  </cols>
  <sheetData>
    <row r="1" spans="1:5" ht="12.75">
      <c r="A1" s="10" t="s">
        <v>580</v>
      </c>
      <c r="D1" s="10"/>
      <c r="E1" s="10"/>
    </row>
    <row r="2" spans="1:5" ht="12.75">
      <c r="A2" s="10" t="s">
        <v>2</v>
      </c>
      <c r="D2" s="10"/>
      <c r="E2" s="10"/>
    </row>
    <row r="3" spans="4:14" ht="12.75">
      <c r="D3" s="10"/>
      <c r="E3" s="10"/>
      <c r="N3" s="1" t="s">
        <v>12</v>
      </c>
    </row>
    <row r="4" spans="3:14" ht="12.75">
      <c r="C4" s="10"/>
      <c r="D4" s="10"/>
      <c r="E4" s="10"/>
      <c r="N4" s="1"/>
    </row>
    <row r="5" spans="1:14" ht="12.75">
      <c r="A5" s="281" t="s">
        <v>526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</row>
    <row r="6" spans="4:8" ht="12.75">
      <c r="D6" s="23"/>
      <c r="E6" s="23"/>
      <c r="F6" s="23"/>
      <c r="G6" s="23"/>
      <c r="H6" s="23"/>
    </row>
    <row r="8" ht="12.75">
      <c r="N8" s="1" t="s">
        <v>122</v>
      </c>
    </row>
    <row r="9" spans="1:14" ht="12.75">
      <c r="A9" s="7" t="s">
        <v>33</v>
      </c>
      <c r="B9" s="3" t="s">
        <v>34</v>
      </c>
      <c r="C9" s="3" t="s">
        <v>35</v>
      </c>
      <c r="D9" s="3" t="s">
        <v>36</v>
      </c>
      <c r="E9" s="3" t="s">
        <v>37</v>
      </c>
      <c r="F9" s="3" t="s">
        <v>38</v>
      </c>
      <c r="G9" s="3" t="s">
        <v>39</v>
      </c>
      <c r="H9" s="3" t="s">
        <v>40</v>
      </c>
      <c r="I9" s="3" t="s">
        <v>41</v>
      </c>
      <c r="J9" s="3" t="s">
        <v>42</v>
      </c>
      <c r="K9" s="3" t="s">
        <v>43</v>
      </c>
      <c r="L9" s="3" t="s">
        <v>44</v>
      </c>
      <c r="M9" s="3" t="s">
        <v>45</v>
      </c>
      <c r="N9" s="3" t="s">
        <v>0</v>
      </c>
    </row>
    <row r="10" spans="1:14" ht="12.75">
      <c r="A10" s="7" t="s">
        <v>46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5" t="s">
        <v>47</v>
      </c>
      <c r="B11" s="30">
        <v>3272</v>
      </c>
      <c r="C11" s="30">
        <v>3172</v>
      </c>
      <c r="D11" s="30">
        <v>3272</v>
      </c>
      <c r="E11" s="30">
        <v>3172</v>
      </c>
      <c r="F11" s="30">
        <v>3172</v>
      </c>
      <c r="G11" s="30">
        <v>4405</v>
      </c>
      <c r="H11" s="30">
        <v>2500</v>
      </c>
      <c r="I11" s="30">
        <v>2500</v>
      </c>
      <c r="J11" s="30">
        <v>3172</v>
      </c>
      <c r="K11" s="30">
        <v>4322</v>
      </c>
      <c r="L11" s="30">
        <v>3272</v>
      </c>
      <c r="M11" s="30">
        <v>3272</v>
      </c>
      <c r="N11" s="31">
        <f>SUM(B11:M11)</f>
        <v>39503</v>
      </c>
    </row>
    <row r="12" spans="1:14" ht="12.75">
      <c r="A12" s="5" t="s">
        <v>48</v>
      </c>
      <c r="B12" s="30">
        <v>7357</v>
      </c>
      <c r="C12" s="30">
        <v>7357</v>
      </c>
      <c r="D12" s="30">
        <v>7360</v>
      </c>
      <c r="E12" s="30">
        <v>7358</v>
      </c>
      <c r="F12" s="30">
        <v>7357</v>
      </c>
      <c r="G12" s="30">
        <v>7357</v>
      </c>
      <c r="H12" s="30">
        <v>7357</v>
      </c>
      <c r="I12" s="30">
        <v>8944</v>
      </c>
      <c r="J12" s="30">
        <v>8946</v>
      </c>
      <c r="K12" s="30">
        <v>8944</v>
      </c>
      <c r="L12" s="30">
        <v>8944</v>
      </c>
      <c r="M12" s="30">
        <v>8944</v>
      </c>
      <c r="N12" s="31">
        <f aca="true" t="shared" si="0" ref="N12:N27">SUM(B12:M12)</f>
        <v>96225</v>
      </c>
    </row>
    <row r="13" spans="1:14" ht="12.75">
      <c r="A13" s="5" t="s">
        <v>16</v>
      </c>
      <c r="B13" s="30"/>
      <c r="C13" s="30"/>
      <c r="D13" s="30">
        <v>150000</v>
      </c>
      <c r="E13" s="30"/>
      <c r="F13" s="30"/>
      <c r="G13" s="30"/>
      <c r="H13" s="30"/>
      <c r="I13" s="30"/>
      <c r="J13" s="30">
        <v>150000</v>
      </c>
      <c r="K13" s="30"/>
      <c r="L13" s="30"/>
      <c r="M13" s="30">
        <v>32100</v>
      </c>
      <c r="N13" s="31">
        <f t="shared" si="0"/>
        <v>332100</v>
      </c>
    </row>
    <row r="14" spans="1:14" ht="12.75">
      <c r="A14" s="5" t="s">
        <v>49</v>
      </c>
      <c r="B14" s="30"/>
      <c r="C14" s="30"/>
      <c r="D14" s="30">
        <v>5500</v>
      </c>
      <c r="E14" s="30"/>
      <c r="F14" s="30">
        <v>1000</v>
      </c>
      <c r="G14" s="30">
        <v>1000</v>
      </c>
      <c r="H14" s="30"/>
      <c r="I14" s="30"/>
      <c r="J14" s="30">
        <v>5000</v>
      </c>
      <c r="K14" s="30"/>
      <c r="L14" s="30"/>
      <c r="M14" s="30">
        <v>2033</v>
      </c>
      <c r="N14" s="31">
        <f t="shared" si="0"/>
        <v>14533</v>
      </c>
    </row>
    <row r="15" spans="1:14" ht="12.75">
      <c r="A15" s="5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0"/>
        <v>0</v>
      </c>
    </row>
    <row r="16" spans="1:14" ht="12.75">
      <c r="A16" s="5" t="s">
        <v>50</v>
      </c>
      <c r="B16" s="30">
        <v>3807</v>
      </c>
      <c r="C16" s="30">
        <v>3807</v>
      </c>
      <c r="D16" s="30">
        <v>3807</v>
      </c>
      <c r="E16" s="30">
        <v>3807</v>
      </c>
      <c r="F16" s="30">
        <v>3808</v>
      </c>
      <c r="G16" s="30">
        <v>3807</v>
      </c>
      <c r="H16" s="30">
        <v>3807</v>
      </c>
      <c r="I16" s="30">
        <v>3807</v>
      </c>
      <c r="J16" s="30">
        <v>5918</v>
      </c>
      <c r="K16" s="30">
        <v>5919</v>
      </c>
      <c r="L16" s="30">
        <v>5918</v>
      </c>
      <c r="M16" s="30">
        <v>5919</v>
      </c>
      <c r="N16" s="31">
        <f aca="true" t="shared" si="1" ref="N16:N21">SUM(B16:M16)</f>
        <v>54131</v>
      </c>
    </row>
    <row r="17" spans="1:14" ht="12.75">
      <c r="A17" s="5" t="s">
        <v>51</v>
      </c>
      <c r="B17" s="30">
        <v>60000</v>
      </c>
      <c r="C17" s="30"/>
      <c r="D17" s="30"/>
      <c r="E17" s="30"/>
      <c r="F17" s="30"/>
      <c r="G17" s="30">
        <v>60000</v>
      </c>
      <c r="H17" s="30">
        <v>60000</v>
      </c>
      <c r="I17" s="30">
        <v>5394</v>
      </c>
      <c r="J17" s="30"/>
      <c r="K17" s="30"/>
      <c r="L17" s="30"/>
      <c r="M17" s="30"/>
      <c r="N17" s="31">
        <f t="shared" si="1"/>
        <v>185394</v>
      </c>
    </row>
    <row r="18" spans="1:14" ht="12.75">
      <c r="A18" s="7" t="s">
        <v>52</v>
      </c>
      <c r="B18" s="32">
        <f>SUM(B11:B17)</f>
        <v>74436</v>
      </c>
      <c r="C18" s="32">
        <f aca="true" t="shared" si="2" ref="C18:I18">SUM(C11:C17)</f>
        <v>14336</v>
      </c>
      <c r="D18" s="32">
        <f t="shared" si="2"/>
        <v>169939</v>
      </c>
      <c r="E18" s="32">
        <f t="shared" si="2"/>
        <v>14337</v>
      </c>
      <c r="F18" s="32">
        <f t="shared" si="2"/>
        <v>15337</v>
      </c>
      <c r="G18" s="32">
        <f t="shared" si="2"/>
        <v>76569</v>
      </c>
      <c r="H18" s="32">
        <f t="shared" si="2"/>
        <v>73664</v>
      </c>
      <c r="I18" s="32">
        <f t="shared" si="2"/>
        <v>20645</v>
      </c>
      <c r="J18" s="32">
        <f>SUM(J11:J17)</f>
        <v>173036</v>
      </c>
      <c r="K18" s="32">
        <f>SUM(K11:K17)</f>
        <v>19185</v>
      </c>
      <c r="L18" s="32">
        <f>SUM(L11:L17)</f>
        <v>18134</v>
      </c>
      <c r="M18" s="32">
        <f>SUM(M11:M17)</f>
        <v>52268</v>
      </c>
      <c r="N18" s="31">
        <f t="shared" si="1"/>
        <v>721886</v>
      </c>
    </row>
    <row r="19" spans="1:14" ht="12.75">
      <c r="A19" s="5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>
        <f t="shared" si="1"/>
        <v>0</v>
      </c>
    </row>
    <row r="20" spans="1:14" ht="12.75">
      <c r="A20" s="7" t="s">
        <v>53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>
        <f t="shared" si="1"/>
        <v>0</v>
      </c>
    </row>
    <row r="21" spans="1:14" ht="12.75">
      <c r="A21" s="5" t="s">
        <v>54</v>
      </c>
      <c r="B21" s="30">
        <v>11392</v>
      </c>
      <c r="C21" s="30">
        <v>11392</v>
      </c>
      <c r="D21" s="30">
        <v>11442</v>
      </c>
      <c r="E21" s="30">
        <v>11392</v>
      </c>
      <c r="F21" s="30">
        <v>18996</v>
      </c>
      <c r="G21" s="30">
        <v>12281</v>
      </c>
      <c r="H21" s="30">
        <v>11392</v>
      </c>
      <c r="I21" s="30">
        <v>11392</v>
      </c>
      <c r="J21" s="30">
        <v>11392</v>
      </c>
      <c r="K21" s="30">
        <v>11392</v>
      </c>
      <c r="L21" s="30">
        <v>11392</v>
      </c>
      <c r="M21" s="30">
        <v>11392</v>
      </c>
      <c r="N21" s="31">
        <f t="shared" si="1"/>
        <v>145247</v>
      </c>
    </row>
    <row r="22" spans="1:14" ht="12.75">
      <c r="A22" s="5" t="s">
        <v>28</v>
      </c>
      <c r="B22" s="30">
        <v>3123</v>
      </c>
      <c r="C22" s="30">
        <v>3122</v>
      </c>
      <c r="D22" s="30">
        <v>3137</v>
      </c>
      <c r="E22" s="30">
        <v>3122</v>
      </c>
      <c r="F22" s="30">
        <v>5176</v>
      </c>
      <c r="G22" s="30">
        <v>3122</v>
      </c>
      <c r="H22" s="30">
        <v>3123</v>
      </c>
      <c r="I22" s="30">
        <v>3123</v>
      </c>
      <c r="J22" s="30">
        <v>3123</v>
      </c>
      <c r="K22" s="30">
        <v>3123</v>
      </c>
      <c r="L22" s="30">
        <v>3123</v>
      </c>
      <c r="M22" s="30">
        <v>3123</v>
      </c>
      <c r="N22" s="31">
        <f t="shared" si="0"/>
        <v>39540</v>
      </c>
    </row>
    <row r="23" spans="1:14" ht="12.75">
      <c r="A23" s="5" t="s">
        <v>29</v>
      </c>
      <c r="B23" s="30">
        <v>11956</v>
      </c>
      <c r="C23" s="30">
        <v>11956</v>
      </c>
      <c r="D23" s="30">
        <v>11956</v>
      </c>
      <c r="E23" s="30">
        <v>11156</v>
      </c>
      <c r="F23" s="30">
        <v>12956</v>
      </c>
      <c r="G23" s="30">
        <v>11956</v>
      </c>
      <c r="H23" s="30">
        <v>11956</v>
      </c>
      <c r="I23" s="30">
        <v>29435</v>
      </c>
      <c r="J23" s="30">
        <v>11956</v>
      </c>
      <c r="K23" s="30">
        <v>11956</v>
      </c>
      <c r="L23" s="30">
        <v>11956</v>
      </c>
      <c r="M23" s="30">
        <v>11957</v>
      </c>
      <c r="N23" s="31">
        <f t="shared" si="0"/>
        <v>161152</v>
      </c>
    </row>
    <row r="24" spans="1:14" ht="12.75">
      <c r="A24" s="5" t="s">
        <v>55</v>
      </c>
      <c r="B24" s="30">
        <v>19255</v>
      </c>
      <c r="C24" s="30">
        <v>4958</v>
      </c>
      <c r="D24" s="30">
        <v>15748</v>
      </c>
      <c r="E24" s="30">
        <v>4958</v>
      </c>
      <c r="F24" s="30">
        <v>4958</v>
      </c>
      <c r="G24" s="30">
        <v>4958</v>
      </c>
      <c r="H24" s="30">
        <v>4958</v>
      </c>
      <c r="I24" s="30">
        <v>23401</v>
      </c>
      <c r="J24" s="30">
        <v>16658</v>
      </c>
      <c r="K24" s="30">
        <v>4958</v>
      </c>
      <c r="L24" s="30">
        <v>4958</v>
      </c>
      <c r="M24" s="30">
        <v>4958</v>
      </c>
      <c r="N24" s="31">
        <f t="shared" si="0"/>
        <v>114726</v>
      </c>
    </row>
    <row r="25" spans="1:14" ht="12.75">
      <c r="A25" s="5" t="s">
        <v>56</v>
      </c>
      <c r="B25" s="30"/>
      <c r="C25" s="30"/>
      <c r="D25" s="30"/>
      <c r="E25" s="30">
        <v>0</v>
      </c>
      <c r="F25" s="30"/>
      <c r="G25" s="30"/>
      <c r="H25" s="30"/>
      <c r="I25" s="30"/>
      <c r="J25" s="30"/>
      <c r="K25" s="30"/>
      <c r="L25" s="30"/>
      <c r="M25" s="30"/>
      <c r="N25" s="31">
        <f t="shared" si="0"/>
        <v>0</v>
      </c>
    </row>
    <row r="26" spans="1:14" ht="12.75">
      <c r="A26" s="5" t="s">
        <v>57</v>
      </c>
      <c r="B26" s="30"/>
      <c r="C26" s="30"/>
      <c r="D26" s="30"/>
      <c r="E26" s="30"/>
      <c r="F26" s="30"/>
      <c r="G26" s="30"/>
      <c r="H26" s="30"/>
      <c r="I26" s="30">
        <v>72000</v>
      </c>
      <c r="J26" s="30">
        <v>58226</v>
      </c>
      <c r="K26" s="30">
        <v>4410</v>
      </c>
      <c r="L26" s="30">
        <v>4410</v>
      </c>
      <c r="M26" s="30"/>
      <c r="N26" s="31">
        <f t="shared" si="0"/>
        <v>139046</v>
      </c>
    </row>
    <row r="27" spans="1:14" ht="12.75">
      <c r="A27" s="5" t="s">
        <v>58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>
        <v>122175</v>
      </c>
      <c r="N27" s="31">
        <f t="shared" si="0"/>
        <v>122175</v>
      </c>
    </row>
    <row r="28" spans="1:14" ht="12.75">
      <c r="A28" s="5" t="s">
        <v>497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</row>
    <row r="29" spans="1:14" ht="12.75">
      <c r="A29" s="7" t="s">
        <v>31</v>
      </c>
      <c r="B29" s="32">
        <f>SUM(B21:B28)</f>
        <v>45726</v>
      </c>
      <c r="C29" s="32">
        <f aca="true" t="shared" si="3" ref="C29:M29">SUM(C21:C28)</f>
        <v>31428</v>
      </c>
      <c r="D29" s="32">
        <f t="shared" si="3"/>
        <v>42283</v>
      </c>
      <c r="E29" s="32">
        <f t="shared" si="3"/>
        <v>30628</v>
      </c>
      <c r="F29" s="32">
        <f t="shared" si="3"/>
        <v>42086</v>
      </c>
      <c r="G29" s="32">
        <f t="shared" si="3"/>
        <v>32317</v>
      </c>
      <c r="H29" s="32">
        <f t="shared" si="3"/>
        <v>31429</v>
      </c>
      <c r="I29" s="32">
        <f t="shared" si="3"/>
        <v>139351</v>
      </c>
      <c r="J29" s="32">
        <f t="shared" si="3"/>
        <v>101355</v>
      </c>
      <c r="K29" s="32">
        <f t="shared" si="3"/>
        <v>35839</v>
      </c>
      <c r="L29" s="32">
        <f t="shared" si="3"/>
        <v>35839</v>
      </c>
      <c r="M29" s="32">
        <f t="shared" si="3"/>
        <v>153605</v>
      </c>
      <c r="N29" s="31">
        <f>SUM(N21:N28)</f>
        <v>721886</v>
      </c>
    </row>
  </sheetData>
  <sheetProtection/>
  <mergeCells count="1">
    <mergeCell ref="A5:N5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11.25390625" style="0" customWidth="1"/>
    <col min="2" max="2" width="19.75390625" style="0" customWidth="1"/>
    <col min="3" max="3" width="19.125" style="0" customWidth="1"/>
    <col min="4" max="4" width="18.125" style="0" customWidth="1"/>
    <col min="5" max="5" width="18.625" style="0" customWidth="1"/>
  </cols>
  <sheetData>
    <row r="1" spans="1:5" ht="12.75">
      <c r="A1" s="10" t="s">
        <v>580</v>
      </c>
      <c r="B1" s="10"/>
      <c r="E1" s="1" t="s">
        <v>243</v>
      </c>
    </row>
    <row r="2" spans="1:2" ht="12.75">
      <c r="A2" s="10" t="s">
        <v>192</v>
      </c>
      <c r="B2" s="10"/>
    </row>
    <row r="3" ht="12.75">
      <c r="E3" s="1" t="s">
        <v>122</v>
      </c>
    </row>
    <row r="5" spans="1:5" ht="12.75">
      <c r="A5" s="279" t="s">
        <v>193</v>
      </c>
      <c r="B5" s="279"/>
      <c r="C5" s="279"/>
      <c r="D5" s="279"/>
      <c r="E5" s="279"/>
    </row>
    <row r="7" spans="1:5" ht="12.75">
      <c r="A7" s="293" t="s">
        <v>194</v>
      </c>
      <c r="B7" s="293" t="s">
        <v>195</v>
      </c>
      <c r="C7" s="293" t="s">
        <v>196</v>
      </c>
      <c r="D7" s="293" t="s">
        <v>18</v>
      </c>
      <c r="E7" s="293" t="s">
        <v>197</v>
      </c>
    </row>
    <row r="8" spans="1:5" ht="12.75">
      <c r="A8" s="293"/>
      <c r="B8" s="293"/>
      <c r="C8" s="293"/>
      <c r="D8" s="293"/>
      <c r="E8" s="293"/>
    </row>
    <row r="9" spans="1:5" ht="12.75">
      <c r="A9" s="5" t="s">
        <v>22</v>
      </c>
      <c r="B9" s="6">
        <v>72234</v>
      </c>
      <c r="C9" s="6">
        <v>68380</v>
      </c>
      <c r="D9" s="6"/>
      <c r="E9" s="6">
        <v>3854</v>
      </c>
    </row>
    <row r="10" spans="1:5" ht="12.75">
      <c r="A10" s="5" t="s">
        <v>127</v>
      </c>
      <c r="B10" s="6">
        <v>138134</v>
      </c>
      <c r="C10" s="6"/>
      <c r="D10" s="6"/>
      <c r="E10" s="6">
        <v>138134</v>
      </c>
    </row>
    <row r="11" spans="1:5" ht="12.75">
      <c r="A11" s="14" t="s">
        <v>0</v>
      </c>
      <c r="B11" s="13">
        <f>SUM(B9:B10)</f>
        <v>210368</v>
      </c>
      <c r="C11" s="13">
        <f>SUM(C9:C10)</f>
        <v>68380</v>
      </c>
      <c r="D11" s="13">
        <f>SUM(D9:D10)</f>
        <v>0</v>
      </c>
      <c r="E11" s="13">
        <f>SUM(E9:E10)</f>
        <v>141988</v>
      </c>
    </row>
  </sheetData>
  <sheetProtection/>
  <mergeCells count="6">
    <mergeCell ref="A7:A8"/>
    <mergeCell ref="A5:E5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E29" sqref="E29:F29"/>
    </sheetView>
  </sheetViews>
  <sheetFormatPr defaultColWidth="9.00390625" defaultRowHeight="12.75"/>
  <cols>
    <col min="1" max="1" width="27.25390625" style="0" customWidth="1"/>
    <col min="2" max="2" width="15.00390625" style="0" customWidth="1"/>
    <col min="3" max="4" width="17.625" style="0" customWidth="1"/>
    <col min="6" max="6" width="10.875" style="0" customWidth="1"/>
    <col min="9" max="9" width="11.00390625" style="0" bestFit="1" customWidth="1"/>
  </cols>
  <sheetData>
    <row r="1" ht="12.75">
      <c r="A1" s="10" t="s">
        <v>580</v>
      </c>
    </row>
    <row r="2" spans="1:8" ht="12.75">
      <c r="A2" s="10" t="s">
        <v>2</v>
      </c>
      <c r="H2" s="1" t="s">
        <v>100</v>
      </c>
    </row>
    <row r="4" ht="12.75">
      <c r="A4" s="10" t="s">
        <v>121</v>
      </c>
    </row>
    <row r="6" ht="12.75">
      <c r="H6" s="1" t="s">
        <v>122</v>
      </c>
    </row>
    <row r="7" spans="1:8" ht="12.75">
      <c r="A7" s="302" t="s">
        <v>123</v>
      </c>
      <c r="B7" s="303"/>
      <c r="C7" s="302" t="s">
        <v>30</v>
      </c>
      <c r="D7" s="303"/>
      <c r="E7" s="297" t="s">
        <v>505</v>
      </c>
      <c r="F7" s="297"/>
      <c r="G7" s="297"/>
      <c r="H7" s="298"/>
    </row>
    <row r="8" spans="1:8" ht="12.75">
      <c r="A8" s="304"/>
      <c r="B8" s="305"/>
      <c r="C8" s="304"/>
      <c r="D8" s="305"/>
      <c r="E8" s="297"/>
      <c r="F8" s="297"/>
      <c r="G8" s="297"/>
      <c r="H8" s="298"/>
    </row>
    <row r="9" spans="1:8" ht="12.75">
      <c r="A9" s="300" t="s">
        <v>46</v>
      </c>
      <c r="B9" s="301"/>
      <c r="C9" s="300" t="s">
        <v>46</v>
      </c>
      <c r="D9" s="301"/>
      <c r="E9" s="299" t="s">
        <v>13</v>
      </c>
      <c r="F9" s="299"/>
      <c r="G9" s="299" t="s">
        <v>13</v>
      </c>
      <c r="H9" s="299"/>
    </row>
    <row r="10" spans="1:8" ht="12.75">
      <c r="A10" s="5"/>
      <c r="B10" s="5"/>
      <c r="C10" s="5"/>
      <c r="D10" s="5"/>
      <c r="E10" s="300"/>
      <c r="F10" s="306"/>
      <c r="G10" s="300"/>
      <c r="H10" s="306"/>
    </row>
    <row r="11" spans="1:8" ht="12.75">
      <c r="A11" s="5" t="s">
        <v>67</v>
      </c>
      <c r="B11" s="6">
        <v>332100</v>
      </c>
      <c r="C11" s="5" t="s">
        <v>19</v>
      </c>
      <c r="D11" s="6">
        <v>14533</v>
      </c>
      <c r="E11" s="309" t="s">
        <v>271</v>
      </c>
      <c r="F11" s="310"/>
      <c r="G11" s="317">
        <v>120000</v>
      </c>
      <c r="H11" s="318"/>
    </row>
    <row r="12" spans="1:8" ht="12.75">
      <c r="A12" s="5"/>
      <c r="B12" s="6"/>
      <c r="C12" s="5"/>
      <c r="D12" s="6"/>
      <c r="E12" s="300"/>
      <c r="F12" s="306"/>
      <c r="G12" s="300"/>
      <c r="H12" s="306"/>
    </row>
    <row r="13" spans="1:8" ht="12.75">
      <c r="A13" s="5" t="s">
        <v>124</v>
      </c>
      <c r="B13" s="6">
        <v>100445</v>
      </c>
      <c r="C13" s="5"/>
      <c r="D13" s="6"/>
      <c r="E13" s="315" t="s">
        <v>506</v>
      </c>
      <c r="F13" s="316"/>
      <c r="G13" s="317">
        <v>65394</v>
      </c>
      <c r="H13" s="318"/>
    </row>
    <row r="14" spans="1:8" ht="12.75">
      <c r="A14" s="5"/>
      <c r="B14" s="6"/>
      <c r="C14" s="5"/>
      <c r="D14" s="6"/>
      <c r="E14" s="300"/>
      <c r="F14" s="306"/>
      <c r="G14" s="300"/>
      <c r="H14" s="306"/>
    </row>
    <row r="15" spans="1:8" ht="12.75">
      <c r="A15" s="5" t="s">
        <v>50</v>
      </c>
      <c r="B15" s="6">
        <v>49911</v>
      </c>
      <c r="C15" s="5"/>
      <c r="D15" s="6"/>
      <c r="E15" s="300"/>
      <c r="F15" s="306"/>
      <c r="G15" s="300"/>
      <c r="H15" s="306"/>
    </row>
    <row r="16" spans="1:8" ht="12.75">
      <c r="A16" s="5"/>
      <c r="B16" s="6"/>
      <c r="C16" s="5"/>
      <c r="D16" s="6"/>
      <c r="E16" s="300"/>
      <c r="F16" s="306"/>
      <c r="G16" s="300"/>
      <c r="H16" s="306"/>
    </row>
    <row r="17" spans="1:8" ht="12.75">
      <c r="A17" s="5" t="s">
        <v>18</v>
      </c>
      <c r="B17" s="6">
        <v>39503</v>
      </c>
      <c r="C17" s="5"/>
      <c r="D17" s="6"/>
      <c r="E17" s="300"/>
      <c r="F17" s="306"/>
      <c r="G17" s="300"/>
      <c r="H17" s="306"/>
    </row>
    <row r="18" spans="1:8" ht="12.75">
      <c r="A18" s="5"/>
      <c r="B18" s="6"/>
      <c r="C18" s="5"/>
      <c r="D18" s="6"/>
      <c r="E18" s="300"/>
      <c r="F18" s="306"/>
      <c r="G18" s="300"/>
      <c r="H18" s="306"/>
    </row>
    <row r="19" spans="1:8" ht="12.75">
      <c r="A19" s="5"/>
      <c r="B19" s="6"/>
      <c r="C19" s="5"/>
      <c r="D19" s="6"/>
      <c r="E19" s="300"/>
      <c r="F19" s="306"/>
      <c r="G19" s="300"/>
      <c r="H19" s="306"/>
    </row>
    <row r="20" spans="1:8" ht="12.75">
      <c r="A20" s="5"/>
      <c r="B20" s="6"/>
      <c r="C20" s="5"/>
      <c r="D20" s="6"/>
      <c r="E20" s="300"/>
      <c r="F20" s="306"/>
      <c r="G20" s="300"/>
      <c r="H20" s="306"/>
    </row>
    <row r="21" spans="1:8" ht="12.75">
      <c r="A21" s="5"/>
      <c r="B21" s="6"/>
      <c r="C21" s="5"/>
      <c r="D21" s="6"/>
      <c r="E21" s="300"/>
      <c r="F21" s="306"/>
      <c r="G21" s="300"/>
      <c r="H21" s="306"/>
    </row>
    <row r="22" spans="1:8" ht="12.75">
      <c r="A22" s="5"/>
      <c r="B22" s="6"/>
      <c r="C22" s="5"/>
      <c r="D22" s="6"/>
      <c r="E22" s="300"/>
      <c r="F22" s="306"/>
      <c r="G22" s="300"/>
      <c r="H22" s="306"/>
    </row>
    <row r="23" spans="1:9" ht="12.75">
      <c r="A23" s="65" t="s">
        <v>125</v>
      </c>
      <c r="B23" s="66">
        <f>SUM(B11:B19)</f>
        <v>521959</v>
      </c>
      <c r="C23" s="65" t="s">
        <v>112</v>
      </c>
      <c r="D23" s="66">
        <f>SUM(D11:D17)</f>
        <v>14533</v>
      </c>
      <c r="E23" s="202" t="s">
        <v>51</v>
      </c>
      <c r="F23" s="203"/>
      <c r="G23" s="319">
        <v>185394</v>
      </c>
      <c r="H23" s="320"/>
      <c r="I23" s="162">
        <f>SUM(B23+D23+G23)</f>
        <v>721886</v>
      </c>
    </row>
    <row r="24" spans="1:8" ht="12.75">
      <c r="A24" s="5"/>
      <c r="B24" s="6"/>
      <c r="C24" s="5"/>
      <c r="D24" s="6"/>
      <c r="E24" s="294"/>
      <c r="F24" s="295"/>
      <c r="G24" s="294"/>
      <c r="H24" s="295"/>
    </row>
    <row r="25" spans="1:8" ht="12.75">
      <c r="A25" s="300" t="s">
        <v>21</v>
      </c>
      <c r="B25" s="301"/>
      <c r="C25" s="300" t="s">
        <v>21</v>
      </c>
      <c r="D25" s="301"/>
      <c r="E25" s="300" t="s">
        <v>21</v>
      </c>
      <c r="F25" s="306"/>
      <c r="G25" s="300" t="s">
        <v>21</v>
      </c>
      <c r="H25" s="306"/>
    </row>
    <row r="26" spans="1:8" ht="12.75">
      <c r="A26" s="5"/>
      <c r="B26" s="6"/>
      <c r="C26" s="5"/>
      <c r="D26" s="6"/>
      <c r="E26" s="294"/>
      <c r="F26" s="295"/>
      <c r="G26" s="294"/>
      <c r="H26" s="295"/>
    </row>
    <row r="27" spans="1:8" ht="12.75">
      <c r="A27" s="5" t="s">
        <v>126</v>
      </c>
      <c r="B27" s="6">
        <v>250297</v>
      </c>
      <c r="C27" s="5"/>
      <c r="D27" s="6"/>
      <c r="E27" s="294" t="s">
        <v>271</v>
      </c>
      <c r="F27" s="295"/>
      <c r="G27" s="321">
        <v>120000</v>
      </c>
      <c r="H27" s="322"/>
    </row>
    <row r="28" spans="1:8" ht="12.75">
      <c r="A28" s="5"/>
      <c r="B28" s="6"/>
      <c r="C28" s="5"/>
      <c r="D28" s="6"/>
      <c r="E28" s="294" t="s">
        <v>507</v>
      </c>
      <c r="F28" s="295"/>
      <c r="G28" s="321">
        <v>2175</v>
      </c>
      <c r="H28" s="322"/>
    </row>
    <row r="29" spans="1:8" ht="12.75">
      <c r="A29" s="5" t="s">
        <v>127</v>
      </c>
      <c r="B29" s="6">
        <v>138134</v>
      </c>
      <c r="C29" s="5" t="s">
        <v>30</v>
      </c>
      <c r="D29" s="6">
        <v>139046</v>
      </c>
      <c r="E29" s="294"/>
      <c r="F29" s="295"/>
      <c r="G29" s="294"/>
      <c r="H29" s="295"/>
    </row>
    <row r="30" spans="1:8" ht="12.75">
      <c r="A30" s="5"/>
      <c r="B30" s="6"/>
      <c r="C30" s="5"/>
      <c r="D30" s="6"/>
      <c r="E30" s="294"/>
      <c r="F30" s="295"/>
      <c r="G30" s="294"/>
      <c r="H30" s="295"/>
    </row>
    <row r="31" spans="1:8" ht="12.75">
      <c r="A31" s="5"/>
      <c r="B31" s="6"/>
      <c r="C31" s="5"/>
      <c r="D31" s="6"/>
      <c r="E31" s="294"/>
      <c r="F31" s="295"/>
      <c r="G31" s="294"/>
      <c r="H31" s="295"/>
    </row>
    <row r="32" spans="1:8" ht="12.75">
      <c r="A32" s="5"/>
      <c r="B32" s="6"/>
      <c r="C32" s="5"/>
      <c r="D32" s="6"/>
      <c r="E32" s="294"/>
      <c r="F32" s="295"/>
      <c r="G32" s="294"/>
      <c r="H32" s="295"/>
    </row>
    <row r="33" spans="1:8" ht="12.75">
      <c r="A33" s="5" t="s">
        <v>22</v>
      </c>
      <c r="B33" s="6">
        <v>72234</v>
      </c>
      <c r="C33" s="5"/>
      <c r="D33" s="6"/>
      <c r="E33" s="294"/>
      <c r="F33" s="295"/>
      <c r="G33" s="294"/>
      <c r="H33" s="295"/>
    </row>
    <row r="34" spans="1:8" ht="12.75">
      <c r="A34" s="5"/>
      <c r="B34" s="6"/>
      <c r="C34" s="5"/>
      <c r="D34" s="6"/>
      <c r="E34" s="294"/>
      <c r="F34" s="295"/>
      <c r="G34" s="294"/>
      <c r="H34" s="295"/>
    </row>
    <row r="35" spans="1:8" ht="12.75">
      <c r="A35" s="5"/>
      <c r="B35" s="6"/>
      <c r="C35" s="5"/>
      <c r="D35" s="6"/>
      <c r="E35" s="294"/>
      <c r="F35" s="295"/>
      <c r="G35" s="294"/>
      <c r="H35" s="295"/>
    </row>
    <row r="36" spans="1:8" ht="12.75">
      <c r="A36" s="5"/>
      <c r="B36" s="6"/>
      <c r="C36" s="5"/>
      <c r="D36" s="6"/>
      <c r="E36" s="294"/>
      <c r="F36" s="295"/>
      <c r="G36" s="294"/>
      <c r="H36" s="295"/>
    </row>
    <row r="37" spans="1:9" ht="12.75">
      <c r="A37" s="65" t="s">
        <v>128</v>
      </c>
      <c r="B37" s="66">
        <f>SUM(B27:B35)</f>
        <v>460665</v>
      </c>
      <c r="C37" s="65" t="s">
        <v>129</v>
      </c>
      <c r="D37" s="66">
        <f>SUM(D27:D29)</f>
        <v>139046</v>
      </c>
      <c r="E37" s="202" t="s">
        <v>58</v>
      </c>
      <c r="F37" s="204"/>
      <c r="G37" s="307">
        <v>122175</v>
      </c>
      <c r="H37" s="308"/>
      <c r="I37" s="162">
        <f>SUM(B37+D37+G37)</f>
        <v>721886</v>
      </c>
    </row>
    <row r="38" spans="1:8" ht="12.75">
      <c r="A38" s="5"/>
      <c r="B38" s="5"/>
      <c r="C38" s="5"/>
      <c r="D38" s="5"/>
      <c r="E38" s="294"/>
      <c r="F38" s="296"/>
      <c r="G38" s="296"/>
      <c r="H38" s="295"/>
    </row>
    <row r="39" spans="1:8" ht="12.75">
      <c r="A39" s="14" t="s">
        <v>503</v>
      </c>
      <c r="B39" s="13">
        <f>(B23-B37)</f>
        <v>61294</v>
      </c>
      <c r="C39" s="14" t="s">
        <v>130</v>
      </c>
      <c r="D39" s="13">
        <f>(D23-D37)</f>
        <v>-124513</v>
      </c>
      <c r="E39" s="311" t="s">
        <v>508</v>
      </c>
      <c r="F39" s="312"/>
      <c r="G39" s="313">
        <v>63219</v>
      </c>
      <c r="H39" s="314"/>
    </row>
    <row r="40" spans="1:8" ht="12.75">
      <c r="A40" s="294"/>
      <c r="B40" s="296"/>
      <c r="C40" s="296"/>
      <c r="D40" s="296"/>
      <c r="E40" s="296"/>
      <c r="F40" s="296"/>
      <c r="G40" s="296"/>
      <c r="H40" s="295"/>
    </row>
    <row r="42" spans="1:2" ht="12.75">
      <c r="A42" t="s">
        <v>504</v>
      </c>
      <c r="B42" s="12">
        <f>SUM(B39+D39+G39)</f>
        <v>0</v>
      </c>
    </row>
  </sheetData>
  <sheetProtection/>
  <mergeCells count="67">
    <mergeCell ref="G36:H36"/>
    <mergeCell ref="G34:H34"/>
    <mergeCell ref="G23:H23"/>
    <mergeCell ref="G31:H31"/>
    <mergeCell ref="G32:H32"/>
    <mergeCell ref="G33:H33"/>
    <mergeCell ref="G27:H27"/>
    <mergeCell ref="G28:H28"/>
    <mergeCell ref="G29:H29"/>
    <mergeCell ref="G25:H25"/>
    <mergeCell ref="G30:H30"/>
    <mergeCell ref="E33:F33"/>
    <mergeCell ref="E34:F34"/>
    <mergeCell ref="E35:F35"/>
    <mergeCell ref="G35:H35"/>
    <mergeCell ref="G19:H19"/>
    <mergeCell ref="G20:H20"/>
    <mergeCell ref="G21:H21"/>
    <mergeCell ref="G22:H22"/>
    <mergeCell ref="E21:F21"/>
    <mergeCell ref="E22:F22"/>
    <mergeCell ref="G11:H11"/>
    <mergeCell ref="G12:H12"/>
    <mergeCell ref="G13:H13"/>
    <mergeCell ref="G14:H14"/>
    <mergeCell ref="G15:H15"/>
    <mergeCell ref="G16:H16"/>
    <mergeCell ref="G17:H17"/>
    <mergeCell ref="G18:H18"/>
    <mergeCell ref="E17:F17"/>
    <mergeCell ref="E18:F18"/>
    <mergeCell ref="E19:F19"/>
    <mergeCell ref="E20:F20"/>
    <mergeCell ref="E13:F13"/>
    <mergeCell ref="E14:F14"/>
    <mergeCell ref="E15:F15"/>
    <mergeCell ref="E16:F16"/>
    <mergeCell ref="E39:F39"/>
    <mergeCell ref="G39:H39"/>
    <mergeCell ref="E27:F27"/>
    <mergeCell ref="E28:F28"/>
    <mergeCell ref="E38:H38"/>
    <mergeCell ref="E36:F36"/>
    <mergeCell ref="E29:F29"/>
    <mergeCell ref="E30:F30"/>
    <mergeCell ref="E31:F31"/>
    <mergeCell ref="E32:F32"/>
    <mergeCell ref="A9:B9"/>
    <mergeCell ref="C9:D9"/>
    <mergeCell ref="E25:F25"/>
    <mergeCell ref="G37:H37"/>
    <mergeCell ref="E10:F10"/>
    <mergeCell ref="G10:H10"/>
    <mergeCell ref="E26:F26"/>
    <mergeCell ref="G26:H26"/>
    <mergeCell ref="E11:F11"/>
    <mergeCell ref="E12:F12"/>
    <mergeCell ref="E24:F24"/>
    <mergeCell ref="G24:H24"/>
    <mergeCell ref="A40:H40"/>
    <mergeCell ref="E7:H8"/>
    <mergeCell ref="E9:F9"/>
    <mergeCell ref="G9:H9"/>
    <mergeCell ref="A25:B25"/>
    <mergeCell ref="C25:D25"/>
    <mergeCell ref="A7:B8"/>
    <mergeCell ref="C7:D8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L25" sqref="L25"/>
    </sheetView>
  </sheetViews>
  <sheetFormatPr defaultColWidth="9.00390625" defaultRowHeight="12.75"/>
  <cols>
    <col min="1" max="1" width="4.00390625" style="0" customWidth="1"/>
    <col min="2" max="2" width="47.625" style="0" customWidth="1"/>
    <col min="3" max="3" width="12.375" style="0" customWidth="1"/>
    <col min="4" max="4" width="13.00390625" style="0" customWidth="1"/>
    <col min="5" max="5" width="11.25390625" style="0" customWidth="1"/>
    <col min="6" max="6" width="12.625" style="0" customWidth="1"/>
    <col min="7" max="7" width="11.75390625" style="0" customWidth="1"/>
    <col min="8" max="8" width="11.125" style="0" customWidth="1"/>
    <col min="9" max="9" width="11.875" style="0" customWidth="1"/>
  </cols>
  <sheetData>
    <row r="1" spans="1:2" ht="12.75">
      <c r="A1" s="23" t="s">
        <v>580</v>
      </c>
      <c r="B1" s="23"/>
    </row>
    <row r="2" spans="1:9" ht="12.75">
      <c r="A2" s="23" t="s">
        <v>2</v>
      </c>
      <c r="B2" s="23"/>
      <c r="I2" s="1" t="s">
        <v>59</v>
      </c>
    </row>
    <row r="5" spans="1:9" ht="12.75">
      <c r="A5" s="323" t="s">
        <v>641</v>
      </c>
      <c r="B5" s="323"/>
      <c r="C5" s="323"/>
      <c r="D5" s="323"/>
      <c r="E5" s="323"/>
      <c r="F5" s="323"/>
      <c r="G5" s="323"/>
      <c r="H5" s="323"/>
      <c r="I5" s="323"/>
    </row>
    <row r="6" ht="12.75">
      <c r="I6" s="1" t="s">
        <v>122</v>
      </c>
    </row>
    <row r="7" spans="1:9" ht="12.75" customHeight="1">
      <c r="A7" s="52"/>
      <c r="B7" s="9" t="s">
        <v>27</v>
      </c>
      <c r="C7" s="2" t="s">
        <v>54</v>
      </c>
      <c r="D7" s="2" t="s">
        <v>28</v>
      </c>
      <c r="E7" s="2" t="s">
        <v>86</v>
      </c>
      <c r="F7" s="2" t="s">
        <v>137</v>
      </c>
      <c r="G7" s="2" t="s">
        <v>138</v>
      </c>
      <c r="H7" s="2" t="s">
        <v>139</v>
      </c>
      <c r="I7" s="2" t="s">
        <v>0</v>
      </c>
    </row>
    <row r="8" spans="1:9" ht="12.75">
      <c r="A8" s="103"/>
      <c r="B8" s="104"/>
      <c r="C8" s="105"/>
      <c r="D8" s="105"/>
      <c r="E8" s="105"/>
      <c r="F8" s="105"/>
      <c r="G8" s="105"/>
      <c r="H8" s="105"/>
      <c r="I8" s="105"/>
    </row>
    <row r="9" spans="1:9" ht="12.75">
      <c r="A9" s="103">
        <v>1</v>
      </c>
      <c r="B9" s="103" t="s">
        <v>140</v>
      </c>
      <c r="C9" s="106"/>
      <c r="D9" s="106"/>
      <c r="E9" s="106">
        <v>8725</v>
      </c>
      <c r="F9" s="106"/>
      <c r="G9" s="106"/>
      <c r="H9" s="106"/>
      <c r="I9" s="8">
        <f>SUM(C9:H9)</f>
        <v>8725</v>
      </c>
    </row>
    <row r="10" spans="1:9" ht="12.75">
      <c r="A10" s="103">
        <v>2</v>
      </c>
      <c r="B10" s="103" t="s">
        <v>141</v>
      </c>
      <c r="C10" s="106"/>
      <c r="D10" s="106"/>
      <c r="E10" s="106"/>
      <c r="F10" s="106"/>
      <c r="G10" s="106"/>
      <c r="H10" s="106">
        <v>2500</v>
      </c>
      <c r="I10" s="8">
        <f>SUM(C10:H10)</f>
        <v>2500</v>
      </c>
    </row>
    <row r="11" spans="1:9" ht="12.75">
      <c r="A11" s="103">
        <v>3</v>
      </c>
      <c r="B11" s="103" t="s">
        <v>142</v>
      </c>
      <c r="C11" s="106"/>
      <c r="D11" s="106"/>
      <c r="E11" s="106"/>
      <c r="F11" s="106"/>
      <c r="G11" s="106"/>
      <c r="H11" s="106">
        <v>76416</v>
      </c>
      <c r="I11" s="8">
        <f>SUM(C11:H11)</f>
        <v>76416</v>
      </c>
    </row>
    <row r="12" spans="1:9" ht="12.75">
      <c r="A12" s="103">
        <v>4</v>
      </c>
      <c r="B12" s="103" t="s">
        <v>143</v>
      </c>
      <c r="C12" s="106">
        <v>8850</v>
      </c>
      <c r="D12" s="106">
        <v>2390</v>
      </c>
      <c r="E12" s="106">
        <v>10480</v>
      </c>
      <c r="F12" s="106"/>
      <c r="G12" s="106"/>
      <c r="H12" s="106"/>
      <c r="I12" s="8">
        <f>SUM(C12:H12)</f>
        <v>21720</v>
      </c>
    </row>
    <row r="13" spans="1:9" ht="12.75">
      <c r="A13" s="103">
        <v>5</v>
      </c>
      <c r="B13" s="103" t="s">
        <v>144</v>
      </c>
      <c r="C13" s="106"/>
      <c r="D13" s="106"/>
      <c r="E13" s="106">
        <v>9250</v>
      </c>
      <c r="F13" s="106"/>
      <c r="G13" s="106"/>
      <c r="H13" s="106"/>
      <c r="I13" s="8">
        <f aca="true" t="shared" si="0" ref="I13:I42">SUM(C13:H13)</f>
        <v>9250</v>
      </c>
    </row>
    <row r="14" spans="1:9" ht="12.75">
      <c r="A14" s="103">
        <v>6</v>
      </c>
      <c r="B14" s="103" t="s">
        <v>145</v>
      </c>
      <c r="C14" s="106"/>
      <c r="D14" s="106"/>
      <c r="E14" s="106">
        <v>8710</v>
      </c>
      <c r="F14" s="106"/>
      <c r="G14" s="106"/>
      <c r="H14" s="106"/>
      <c r="I14" s="8">
        <f t="shared" si="0"/>
        <v>8710</v>
      </c>
    </row>
    <row r="15" spans="1:9" ht="12.75">
      <c r="A15" s="103">
        <v>7</v>
      </c>
      <c r="B15" s="103" t="s">
        <v>146</v>
      </c>
      <c r="C15" s="106"/>
      <c r="D15" s="106"/>
      <c r="E15" s="106">
        <v>7550</v>
      </c>
      <c r="F15" s="106"/>
      <c r="G15" s="106"/>
      <c r="H15" s="106"/>
      <c r="I15" s="8">
        <f t="shared" si="0"/>
        <v>7550</v>
      </c>
    </row>
    <row r="16" spans="1:9" ht="12.75">
      <c r="A16" s="103">
        <v>8</v>
      </c>
      <c r="B16" s="103" t="s">
        <v>147</v>
      </c>
      <c r="C16" s="106"/>
      <c r="D16" s="106"/>
      <c r="E16" s="106"/>
      <c r="F16" s="106">
        <v>420</v>
      </c>
      <c r="G16" s="106"/>
      <c r="H16" s="106"/>
      <c r="I16" s="8">
        <f t="shared" si="0"/>
        <v>420</v>
      </c>
    </row>
    <row r="17" spans="1:9" ht="12.75">
      <c r="A17" s="103">
        <v>9</v>
      </c>
      <c r="B17" s="103" t="s">
        <v>148</v>
      </c>
      <c r="C17" s="106">
        <v>360</v>
      </c>
      <c r="D17" s="106">
        <v>98</v>
      </c>
      <c r="E17" s="106">
        <v>1080</v>
      </c>
      <c r="F17" s="106"/>
      <c r="G17" s="106"/>
      <c r="H17" s="106"/>
      <c r="I17" s="8">
        <f t="shared" si="0"/>
        <v>1538</v>
      </c>
    </row>
    <row r="18" spans="1:9" ht="12.75">
      <c r="A18" s="103">
        <v>10</v>
      </c>
      <c r="B18" s="103" t="s">
        <v>149</v>
      </c>
      <c r="C18" s="106">
        <v>1200</v>
      </c>
      <c r="D18" s="106">
        <v>324</v>
      </c>
      <c r="E18" s="106">
        <v>3639</v>
      </c>
      <c r="F18" s="106">
        <v>17300</v>
      </c>
      <c r="G18" s="106"/>
      <c r="H18" s="106"/>
      <c r="I18" s="8">
        <f t="shared" si="0"/>
        <v>22463</v>
      </c>
    </row>
    <row r="19" spans="1:9" ht="12.75">
      <c r="A19" s="103">
        <v>11</v>
      </c>
      <c r="B19" s="103" t="s">
        <v>150</v>
      </c>
      <c r="C19" s="106">
        <v>2126</v>
      </c>
      <c r="D19" s="106">
        <v>574</v>
      </c>
      <c r="E19" s="106">
        <v>686</v>
      </c>
      <c r="F19" s="106"/>
      <c r="G19" s="106"/>
      <c r="H19" s="106"/>
      <c r="I19" s="8">
        <f t="shared" si="0"/>
        <v>3386</v>
      </c>
    </row>
    <row r="20" spans="1:9" ht="12.75">
      <c r="A20" s="103">
        <v>12</v>
      </c>
      <c r="B20" s="103" t="s">
        <v>457</v>
      </c>
      <c r="C20" s="106">
        <v>3435</v>
      </c>
      <c r="D20" s="106">
        <v>928</v>
      </c>
      <c r="E20" s="106">
        <v>16533</v>
      </c>
      <c r="F20" s="106"/>
      <c r="G20" s="106"/>
      <c r="H20" s="106"/>
      <c r="I20" s="8">
        <f t="shared" si="0"/>
        <v>20896</v>
      </c>
    </row>
    <row r="21" spans="1:9" ht="12.75">
      <c r="A21" s="103">
        <v>13</v>
      </c>
      <c r="B21" s="103" t="s">
        <v>151</v>
      </c>
      <c r="C21" s="106"/>
      <c r="D21" s="106"/>
      <c r="E21" s="106"/>
      <c r="F21" s="106">
        <v>2293</v>
      </c>
      <c r="G21" s="106"/>
      <c r="H21" s="106"/>
      <c r="I21" s="8">
        <f t="shared" si="0"/>
        <v>2293</v>
      </c>
    </row>
    <row r="22" spans="1:9" ht="12.75">
      <c r="A22" s="103">
        <v>14</v>
      </c>
      <c r="B22" s="103" t="s">
        <v>152</v>
      </c>
      <c r="C22" s="106"/>
      <c r="D22" s="106"/>
      <c r="E22" s="106"/>
      <c r="F22" s="106">
        <v>1000</v>
      </c>
      <c r="G22" s="106"/>
      <c r="H22" s="106"/>
      <c r="I22" s="8">
        <f t="shared" si="0"/>
        <v>1000</v>
      </c>
    </row>
    <row r="23" spans="1:9" ht="12.75">
      <c r="A23" s="103">
        <v>15</v>
      </c>
      <c r="B23" s="103" t="s">
        <v>153</v>
      </c>
      <c r="C23" s="106">
        <v>1368</v>
      </c>
      <c r="D23" s="106">
        <v>329</v>
      </c>
      <c r="E23" s="106"/>
      <c r="F23" s="106"/>
      <c r="G23" s="106"/>
      <c r="H23" s="106"/>
      <c r="I23" s="8">
        <f t="shared" si="0"/>
        <v>1697</v>
      </c>
    </row>
    <row r="24" spans="1:9" ht="12.75">
      <c r="A24" s="103">
        <v>16</v>
      </c>
      <c r="B24" s="103" t="s">
        <v>154</v>
      </c>
      <c r="C24" s="106"/>
      <c r="D24" s="106"/>
      <c r="E24" s="106"/>
      <c r="F24" s="106">
        <v>9918</v>
      </c>
      <c r="G24" s="106"/>
      <c r="H24" s="106"/>
      <c r="I24" s="8">
        <f t="shared" si="0"/>
        <v>9918</v>
      </c>
    </row>
    <row r="25" spans="1:9" ht="12.75">
      <c r="A25" s="103">
        <v>17</v>
      </c>
      <c r="B25" s="103" t="s">
        <v>155</v>
      </c>
      <c r="C25" s="106"/>
      <c r="D25" s="106"/>
      <c r="E25" s="106"/>
      <c r="F25" s="106">
        <v>100</v>
      </c>
      <c r="G25" s="106"/>
      <c r="H25" s="106"/>
      <c r="I25" s="8">
        <f t="shared" si="0"/>
        <v>100</v>
      </c>
    </row>
    <row r="26" spans="1:9" ht="12.75">
      <c r="A26" s="103">
        <v>18</v>
      </c>
      <c r="B26" s="103" t="s">
        <v>156</v>
      </c>
      <c r="C26" s="106"/>
      <c r="D26" s="106"/>
      <c r="E26" s="106"/>
      <c r="F26" s="106">
        <v>1800</v>
      </c>
      <c r="G26" s="106"/>
      <c r="H26" s="106"/>
      <c r="I26" s="8">
        <f t="shared" si="0"/>
        <v>1800</v>
      </c>
    </row>
    <row r="27" spans="1:9" ht="12.75">
      <c r="A27" s="103">
        <v>19</v>
      </c>
      <c r="B27" s="103" t="s">
        <v>157</v>
      </c>
      <c r="C27" s="106"/>
      <c r="D27" s="106"/>
      <c r="E27" s="106"/>
      <c r="F27" s="106">
        <v>625</v>
      </c>
      <c r="G27" s="106"/>
      <c r="H27" s="106"/>
      <c r="I27" s="8">
        <f t="shared" si="0"/>
        <v>625</v>
      </c>
    </row>
    <row r="28" spans="1:9" ht="12.75">
      <c r="A28" s="103">
        <v>20</v>
      </c>
      <c r="B28" s="103" t="s">
        <v>158</v>
      </c>
      <c r="C28" s="106"/>
      <c r="D28" s="106"/>
      <c r="E28" s="106"/>
      <c r="F28" s="106">
        <v>2500</v>
      </c>
      <c r="G28" s="106"/>
      <c r="H28" s="106"/>
      <c r="I28" s="8">
        <f t="shared" si="0"/>
        <v>2500</v>
      </c>
    </row>
    <row r="29" spans="1:9" ht="12.75">
      <c r="A29" s="103">
        <v>21</v>
      </c>
      <c r="B29" s="103" t="s">
        <v>159</v>
      </c>
      <c r="C29" s="106"/>
      <c r="D29" s="106"/>
      <c r="E29" s="106"/>
      <c r="F29" s="106">
        <v>250</v>
      </c>
      <c r="G29" s="106"/>
      <c r="H29" s="106"/>
      <c r="I29" s="8">
        <f t="shared" si="0"/>
        <v>250</v>
      </c>
    </row>
    <row r="30" spans="1:9" ht="12.75">
      <c r="A30" s="103">
        <v>22</v>
      </c>
      <c r="B30" s="103" t="s">
        <v>160</v>
      </c>
      <c r="C30" s="106"/>
      <c r="D30" s="106"/>
      <c r="E30" s="106"/>
      <c r="F30" s="106">
        <v>2000</v>
      </c>
      <c r="G30" s="106"/>
      <c r="H30" s="106"/>
      <c r="I30" s="8">
        <f t="shared" si="0"/>
        <v>2000</v>
      </c>
    </row>
    <row r="31" spans="1:9" ht="12.75">
      <c r="A31" s="103">
        <v>23</v>
      </c>
      <c r="B31" s="103" t="s">
        <v>161</v>
      </c>
      <c r="C31" s="106">
        <v>2786</v>
      </c>
      <c r="D31" s="106">
        <v>753</v>
      </c>
      <c r="E31" s="106">
        <v>3125</v>
      </c>
      <c r="F31" s="106"/>
      <c r="G31" s="106"/>
      <c r="H31" s="106"/>
      <c r="I31" s="8">
        <f t="shared" si="0"/>
        <v>6664</v>
      </c>
    </row>
    <row r="32" spans="1:9" ht="12.75">
      <c r="A32" s="103">
        <v>24</v>
      </c>
      <c r="B32" s="103" t="s">
        <v>162</v>
      </c>
      <c r="C32" s="106">
        <v>3720</v>
      </c>
      <c r="D32" s="106">
        <v>1004</v>
      </c>
      <c r="E32" s="106">
        <v>18769</v>
      </c>
      <c r="F32" s="106"/>
      <c r="G32" s="106"/>
      <c r="H32" s="106"/>
      <c r="I32" s="8">
        <f>SUM(C32:H32)</f>
        <v>23493</v>
      </c>
    </row>
    <row r="33" spans="1:9" ht="12.75">
      <c r="A33" s="103">
        <v>25</v>
      </c>
      <c r="B33" s="103" t="s">
        <v>163</v>
      </c>
      <c r="C33" s="106"/>
      <c r="D33" s="106"/>
      <c r="E33" s="106"/>
      <c r="F33" s="106">
        <v>1650</v>
      </c>
      <c r="G33" s="106"/>
      <c r="H33" s="106"/>
      <c r="I33" s="8">
        <f t="shared" si="0"/>
        <v>1650</v>
      </c>
    </row>
    <row r="34" spans="1:9" ht="12.75">
      <c r="A34" s="103">
        <v>26</v>
      </c>
      <c r="B34" s="103" t="s">
        <v>164</v>
      </c>
      <c r="C34" s="106"/>
      <c r="D34" s="106"/>
      <c r="E34" s="106"/>
      <c r="F34" s="106">
        <v>5900</v>
      </c>
      <c r="G34" s="106"/>
      <c r="H34" s="106"/>
      <c r="I34" s="8">
        <f t="shared" si="0"/>
        <v>5900</v>
      </c>
    </row>
    <row r="35" spans="1:9" ht="12.75">
      <c r="A35" s="103">
        <v>27</v>
      </c>
      <c r="B35" s="103" t="s">
        <v>165</v>
      </c>
      <c r="C35" s="106">
        <v>7754</v>
      </c>
      <c r="D35" s="106">
        <v>2094</v>
      </c>
      <c r="E35" s="106"/>
      <c r="F35" s="106"/>
      <c r="G35" s="106"/>
      <c r="H35" s="106"/>
      <c r="I35" s="8">
        <f t="shared" si="0"/>
        <v>9848</v>
      </c>
    </row>
    <row r="36" spans="1:9" ht="12.75">
      <c r="A36" s="103">
        <v>28</v>
      </c>
      <c r="B36" s="103" t="s">
        <v>189</v>
      </c>
      <c r="C36" s="106"/>
      <c r="D36" s="106"/>
      <c r="E36" s="106"/>
      <c r="F36" s="106">
        <v>67370</v>
      </c>
      <c r="G36" s="106"/>
      <c r="H36" s="106"/>
      <c r="I36" s="8">
        <f t="shared" si="0"/>
        <v>67370</v>
      </c>
    </row>
    <row r="37" spans="1:9" ht="12.75">
      <c r="A37" s="103">
        <v>29</v>
      </c>
      <c r="B37" s="103" t="s">
        <v>166</v>
      </c>
      <c r="C37" s="106"/>
      <c r="D37" s="106"/>
      <c r="E37" s="106"/>
      <c r="F37" s="106"/>
      <c r="G37" s="106">
        <v>122175</v>
      </c>
      <c r="H37" s="106"/>
      <c r="I37" s="8">
        <f t="shared" si="0"/>
        <v>122175</v>
      </c>
    </row>
    <row r="38" spans="1:9" ht="12.75">
      <c r="A38" s="103">
        <v>30</v>
      </c>
      <c r="B38" s="103" t="s">
        <v>167</v>
      </c>
      <c r="C38" s="106">
        <v>2111</v>
      </c>
      <c r="D38" s="106">
        <v>570</v>
      </c>
      <c r="E38" s="106">
        <v>3960</v>
      </c>
      <c r="F38" s="106"/>
      <c r="G38" s="106"/>
      <c r="H38" s="106">
        <v>60130</v>
      </c>
      <c r="I38" s="8">
        <f t="shared" si="0"/>
        <v>66771</v>
      </c>
    </row>
    <row r="39" spans="1:9" ht="12.75">
      <c r="A39" s="103">
        <v>31</v>
      </c>
      <c r="B39" s="103" t="s">
        <v>168</v>
      </c>
      <c r="C39" s="106"/>
      <c r="D39" s="106"/>
      <c r="E39" s="106">
        <v>1890</v>
      </c>
      <c r="F39" s="106"/>
      <c r="G39" s="106"/>
      <c r="H39" s="106"/>
      <c r="I39" s="8">
        <f t="shared" si="0"/>
        <v>1890</v>
      </c>
    </row>
    <row r="40" spans="1:9" ht="12.75">
      <c r="A40" s="103"/>
      <c r="B40" s="259" t="s">
        <v>169</v>
      </c>
      <c r="C40" s="260">
        <f aca="true" t="shared" si="1" ref="C40:I40">SUM(C9:C39)</f>
        <v>33710</v>
      </c>
      <c r="D40" s="260">
        <f t="shared" si="1"/>
        <v>9064</v>
      </c>
      <c r="E40" s="260">
        <f t="shared" si="1"/>
        <v>94397</v>
      </c>
      <c r="F40" s="260">
        <f t="shared" si="1"/>
        <v>113126</v>
      </c>
      <c r="G40" s="260">
        <f t="shared" si="1"/>
        <v>122175</v>
      </c>
      <c r="H40" s="260">
        <f t="shared" si="1"/>
        <v>139046</v>
      </c>
      <c r="I40" s="260">
        <f t="shared" si="1"/>
        <v>511518</v>
      </c>
    </row>
    <row r="41" spans="1:9" ht="12.75">
      <c r="A41" s="103">
        <v>32</v>
      </c>
      <c r="B41" s="103" t="s">
        <v>170</v>
      </c>
      <c r="C41" s="106">
        <v>6799</v>
      </c>
      <c r="D41" s="106">
        <v>1596</v>
      </c>
      <c r="E41" s="106">
        <v>1072</v>
      </c>
      <c r="F41" s="106"/>
      <c r="G41" s="106"/>
      <c r="H41" s="106"/>
      <c r="I41" s="13">
        <f t="shared" si="0"/>
        <v>9467</v>
      </c>
    </row>
    <row r="42" spans="1:9" ht="12.75">
      <c r="A42" s="103">
        <v>33</v>
      </c>
      <c r="B42" s="103" t="s">
        <v>171</v>
      </c>
      <c r="C42" s="106">
        <v>60743</v>
      </c>
      <c r="D42" s="106">
        <v>17001</v>
      </c>
      <c r="E42" s="106">
        <v>50923</v>
      </c>
      <c r="F42" s="106"/>
      <c r="G42" s="106"/>
      <c r="H42" s="106"/>
      <c r="I42" s="8">
        <f t="shared" si="0"/>
        <v>128667</v>
      </c>
    </row>
    <row r="43" spans="1:9" ht="12.75">
      <c r="A43" s="103"/>
      <c r="B43" s="259" t="s">
        <v>172</v>
      </c>
      <c r="C43" s="260">
        <f aca="true" t="shared" si="2" ref="C43:I43">SUM(C41:C42)</f>
        <v>67542</v>
      </c>
      <c r="D43" s="260">
        <f t="shared" si="2"/>
        <v>18597</v>
      </c>
      <c r="E43" s="260">
        <f t="shared" si="2"/>
        <v>51995</v>
      </c>
      <c r="F43" s="260">
        <f t="shared" si="2"/>
        <v>0</v>
      </c>
      <c r="G43" s="260"/>
      <c r="H43" s="260">
        <f t="shared" si="2"/>
        <v>0</v>
      </c>
      <c r="I43" s="260">
        <f t="shared" si="2"/>
        <v>138134</v>
      </c>
    </row>
    <row r="44" spans="1:9" ht="12.75">
      <c r="A44" s="103">
        <v>34</v>
      </c>
      <c r="B44" s="103" t="s">
        <v>173</v>
      </c>
      <c r="C44" s="106">
        <v>42495</v>
      </c>
      <c r="D44" s="106">
        <v>11474</v>
      </c>
      <c r="E44" s="106">
        <v>14360</v>
      </c>
      <c r="F44" s="106"/>
      <c r="G44" s="106"/>
      <c r="H44" s="106"/>
      <c r="I44" s="8">
        <f>SUM(C44:H44)</f>
        <v>68329</v>
      </c>
    </row>
    <row r="45" spans="1:9" ht="12.75">
      <c r="A45" s="103">
        <v>35</v>
      </c>
      <c r="B45" s="103" t="s">
        <v>174</v>
      </c>
      <c r="C45" s="106">
        <v>1500</v>
      </c>
      <c r="D45" s="106">
        <v>405</v>
      </c>
      <c r="E45" s="106">
        <v>1500</v>
      </c>
      <c r="F45" s="106"/>
      <c r="G45" s="106"/>
      <c r="H45" s="106"/>
      <c r="I45" s="8">
        <f>SUM(C45:H45)</f>
        <v>3405</v>
      </c>
    </row>
    <row r="46" spans="1:9" ht="12.75">
      <c r="A46" s="103">
        <v>36</v>
      </c>
      <c r="B46" s="103" t="s">
        <v>175</v>
      </c>
      <c r="C46" s="106"/>
      <c r="D46" s="106"/>
      <c r="E46" s="106">
        <v>500</v>
      </c>
      <c r="F46" s="106"/>
      <c r="G46" s="106"/>
      <c r="H46" s="106"/>
      <c r="I46" s="8">
        <f>SUM(C46:H46)</f>
        <v>500</v>
      </c>
    </row>
    <row r="47" spans="1:9" ht="12.75">
      <c r="A47" s="103"/>
      <c r="B47" s="259" t="s">
        <v>176</v>
      </c>
      <c r="C47" s="260">
        <f aca="true" t="shared" si="3" ref="C47:I47">SUM(C44:C46)</f>
        <v>43995</v>
      </c>
      <c r="D47" s="260">
        <f t="shared" si="3"/>
        <v>11879</v>
      </c>
      <c r="E47" s="260">
        <f t="shared" si="3"/>
        <v>16360</v>
      </c>
      <c r="F47" s="260">
        <f t="shared" si="3"/>
        <v>0</v>
      </c>
      <c r="G47" s="260">
        <f t="shared" si="3"/>
        <v>0</v>
      </c>
      <c r="H47" s="260">
        <f t="shared" si="3"/>
        <v>0</v>
      </c>
      <c r="I47" s="260">
        <f t="shared" si="3"/>
        <v>72234</v>
      </c>
    </row>
    <row r="48" spans="1:9" ht="12.75" hidden="1">
      <c r="A48" s="103"/>
      <c r="B48" s="103"/>
      <c r="C48" s="106"/>
      <c r="D48" s="106"/>
      <c r="E48" s="106"/>
      <c r="F48" s="106"/>
      <c r="G48" s="106"/>
      <c r="H48" s="106"/>
      <c r="I48" s="8"/>
    </row>
    <row r="49" spans="1:9" ht="12.75" hidden="1">
      <c r="A49" s="103"/>
      <c r="B49" s="103"/>
      <c r="C49" s="106"/>
      <c r="D49" s="106"/>
      <c r="E49" s="106"/>
      <c r="F49" s="106"/>
      <c r="G49" s="106"/>
      <c r="H49" s="106"/>
      <c r="I49" s="8"/>
    </row>
    <row r="50" spans="1:9" ht="12.75" hidden="1">
      <c r="A50" s="103"/>
      <c r="B50" s="103"/>
      <c r="C50" s="106"/>
      <c r="D50" s="106"/>
      <c r="E50" s="106"/>
      <c r="F50" s="106"/>
      <c r="G50" s="106"/>
      <c r="H50" s="106"/>
      <c r="I50" s="8"/>
    </row>
    <row r="51" spans="1:9" ht="12.75" hidden="1">
      <c r="A51" s="103"/>
      <c r="B51" s="103"/>
      <c r="C51" s="106"/>
      <c r="D51" s="106"/>
      <c r="E51" s="106"/>
      <c r="F51" s="106"/>
      <c r="G51" s="106"/>
      <c r="H51" s="106"/>
      <c r="I51" s="8"/>
    </row>
    <row r="52" spans="1:9" ht="12.75" hidden="1">
      <c r="A52" s="103"/>
      <c r="B52" s="103"/>
      <c r="C52" s="106"/>
      <c r="D52" s="106"/>
      <c r="E52" s="106"/>
      <c r="F52" s="106"/>
      <c r="G52" s="106"/>
      <c r="H52" s="106"/>
      <c r="I52" s="8"/>
    </row>
    <row r="53" spans="1:9" ht="12.75" hidden="1">
      <c r="A53" s="103"/>
      <c r="B53" s="103"/>
      <c r="C53" s="106"/>
      <c r="D53" s="106"/>
      <c r="E53" s="106"/>
      <c r="F53" s="106"/>
      <c r="G53" s="106"/>
      <c r="H53" s="106"/>
      <c r="I53" s="8"/>
    </row>
    <row r="54" spans="1:9" ht="12.75" hidden="1">
      <c r="A54" s="103"/>
      <c r="B54" s="7"/>
      <c r="C54" s="8"/>
      <c r="D54" s="8"/>
      <c r="E54" s="8"/>
      <c r="F54" s="8"/>
      <c r="G54" s="8"/>
      <c r="H54" s="8"/>
      <c r="I54" s="8"/>
    </row>
    <row r="55" spans="1:9" ht="12.75">
      <c r="A55" s="103"/>
      <c r="B55" s="45" t="s">
        <v>497</v>
      </c>
      <c r="C55" s="8"/>
      <c r="D55" s="8"/>
      <c r="E55" s="8"/>
      <c r="F55" s="8"/>
      <c r="G55" s="8"/>
      <c r="H55" s="8"/>
      <c r="I55" s="261"/>
    </row>
    <row r="56" spans="1:9" ht="12.75">
      <c r="A56" s="103"/>
      <c r="B56" s="101" t="s">
        <v>97</v>
      </c>
      <c r="C56" s="102">
        <f aca="true" t="shared" si="4" ref="C56:H56">(C40+C43+C47+C54)</f>
        <v>145247</v>
      </c>
      <c r="D56" s="102">
        <f t="shared" si="4"/>
        <v>39540</v>
      </c>
      <c r="E56" s="102">
        <f t="shared" si="4"/>
        <v>162752</v>
      </c>
      <c r="F56" s="102">
        <f t="shared" si="4"/>
        <v>113126</v>
      </c>
      <c r="G56" s="102">
        <f t="shared" si="4"/>
        <v>122175</v>
      </c>
      <c r="H56" s="102">
        <f t="shared" si="4"/>
        <v>139046</v>
      </c>
      <c r="I56" s="102">
        <f>(I40+I43+I47+I54+I55)</f>
        <v>721886</v>
      </c>
    </row>
  </sheetData>
  <sheetProtection/>
  <mergeCells count="1">
    <mergeCell ref="A5:I5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B25" sqref="B25"/>
    </sheetView>
  </sheetViews>
  <sheetFormatPr defaultColWidth="9.00390625" defaultRowHeight="12.75"/>
  <cols>
    <col min="2" max="2" width="48.75390625" style="0" customWidth="1"/>
    <col min="3" max="3" width="12.625" style="0" customWidth="1"/>
    <col min="4" max="4" width="13.25390625" style="0" customWidth="1"/>
    <col min="5" max="5" width="13.125" style="0" customWidth="1"/>
    <col min="6" max="6" width="11.625" style="0" customWidth="1"/>
    <col min="7" max="7" width="11.00390625" style="0" customWidth="1"/>
    <col min="8" max="8" width="11.375" style="0" customWidth="1"/>
    <col min="9" max="9" width="13.00390625" style="0" customWidth="1"/>
    <col min="10" max="10" width="13.125" style="0" customWidth="1"/>
  </cols>
  <sheetData>
    <row r="1" spans="1:2" ht="12.75">
      <c r="A1" s="23" t="s">
        <v>640</v>
      </c>
      <c r="B1" s="23"/>
    </row>
    <row r="2" spans="1:10" ht="12.75">
      <c r="A2" s="23" t="s">
        <v>2</v>
      </c>
      <c r="B2" s="23"/>
      <c r="J2" s="1" t="s">
        <v>423</v>
      </c>
    </row>
    <row r="5" spans="1:10" ht="12.75">
      <c r="A5" s="323" t="s">
        <v>562</v>
      </c>
      <c r="B5" s="323"/>
      <c r="C5" s="323"/>
      <c r="D5" s="323"/>
      <c r="E5" s="323"/>
      <c r="F5" s="323"/>
      <c r="G5" s="323"/>
      <c r="H5" s="323"/>
      <c r="I5" s="323"/>
      <c r="J5" s="323"/>
    </row>
    <row r="6" spans="1:10" ht="12.75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 ht="12.75">
      <c r="A7" s="326" t="s">
        <v>27</v>
      </c>
      <c r="B7" s="327"/>
      <c r="C7" s="300" t="s">
        <v>181</v>
      </c>
      <c r="D7" s="335"/>
      <c r="E7" s="335"/>
      <c r="F7" s="335"/>
      <c r="G7" s="306"/>
      <c r="H7" s="110" t="s">
        <v>182</v>
      </c>
      <c r="I7" s="111"/>
      <c r="J7" s="120" t="s">
        <v>122</v>
      </c>
    </row>
    <row r="8" spans="1:10" ht="12.75">
      <c r="A8" s="328"/>
      <c r="B8" s="329"/>
      <c r="C8" s="332" t="s">
        <v>183</v>
      </c>
      <c r="D8" s="332" t="s">
        <v>67</v>
      </c>
      <c r="E8" s="332" t="s">
        <v>188</v>
      </c>
      <c r="F8" s="332" t="s">
        <v>184</v>
      </c>
      <c r="G8" s="332" t="s">
        <v>185</v>
      </c>
      <c r="H8" s="334" t="s">
        <v>182</v>
      </c>
      <c r="I8" s="324" t="s">
        <v>186</v>
      </c>
      <c r="J8" s="332" t="s">
        <v>0</v>
      </c>
    </row>
    <row r="9" spans="1:10" ht="12.75">
      <c r="A9" s="330"/>
      <c r="B9" s="331"/>
      <c r="C9" s="333"/>
      <c r="D9" s="333"/>
      <c r="E9" s="333"/>
      <c r="F9" s="333"/>
      <c r="G9" s="333"/>
      <c r="H9" s="333"/>
      <c r="I9" s="325"/>
      <c r="J9" s="333"/>
    </row>
    <row r="10" spans="1:10" ht="12.75">
      <c r="A10" s="103">
        <v>1</v>
      </c>
      <c r="B10" s="103" t="s">
        <v>140</v>
      </c>
      <c r="C10" s="106"/>
      <c r="D10" s="106"/>
      <c r="E10" s="106"/>
      <c r="F10" s="106"/>
      <c r="G10" s="106"/>
      <c r="H10" s="106"/>
      <c r="I10" s="106"/>
      <c r="J10" s="8"/>
    </row>
    <row r="11" spans="1:10" ht="12.75">
      <c r="A11" s="103">
        <v>2</v>
      </c>
      <c r="B11" s="103" t="s">
        <v>141</v>
      </c>
      <c r="C11" s="106"/>
      <c r="D11" s="106"/>
      <c r="E11" s="106"/>
      <c r="F11" s="106"/>
      <c r="G11" s="106"/>
      <c r="H11" s="106">
        <v>5500</v>
      </c>
      <c r="I11" s="106"/>
      <c r="J11" s="8">
        <v>1810</v>
      </c>
    </row>
    <row r="12" spans="1:10" ht="12.75">
      <c r="A12" s="103">
        <v>3</v>
      </c>
      <c r="B12" s="103" t="s">
        <v>142</v>
      </c>
      <c r="C12" s="106"/>
      <c r="D12" s="106"/>
      <c r="E12" s="106"/>
      <c r="F12" s="106"/>
      <c r="G12" s="106"/>
      <c r="H12" s="106"/>
      <c r="I12" s="106"/>
      <c r="J12" s="8"/>
    </row>
    <row r="13" spans="1:10" ht="12.75">
      <c r="A13" s="103">
        <v>4</v>
      </c>
      <c r="B13" s="103" t="s">
        <v>143</v>
      </c>
      <c r="C13" s="106">
        <v>14202</v>
      </c>
      <c r="D13" s="106"/>
      <c r="E13" s="106"/>
      <c r="F13" s="106"/>
      <c r="G13" s="106"/>
      <c r="H13" s="106"/>
      <c r="I13" s="106"/>
      <c r="J13" s="8">
        <f>SUM(C13:H13)</f>
        <v>14202</v>
      </c>
    </row>
    <row r="14" spans="1:10" ht="12.75">
      <c r="A14" s="103">
        <v>5</v>
      </c>
      <c r="B14" s="103" t="s">
        <v>144</v>
      </c>
      <c r="C14" s="106">
        <v>12440</v>
      </c>
      <c r="D14" s="106"/>
      <c r="E14" s="106"/>
      <c r="F14" s="106"/>
      <c r="G14" s="106"/>
      <c r="H14" s="106"/>
      <c r="I14" s="106"/>
      <c r="J14" s="8">
        <f aca="true" t="shared" si="0" ref="J14:J45">SUM(C14:H14)</f>
        <v>12440</v>
      </c>
    </row>
    <row r="15" spans="1:10" ht="12.75">
      <c r="A15" s="103">
        <v>6</v>
      </c>
      <c r="B15" s="103" t="s">
        <v>145</v>
      </c>
      <c r="C15" s="106">
        <v>8081</v>
      </c>
      <c r="D15" s="106"/>
      <c r="E15" s="106"/>
      <c r="F15" s="106"/>
      <c r="G15" s="106"/>
      <c r="H15" s="106"/>
      <c r="I15" s="106"/>
      <c r="J15" s="8">
        <f t="shared" si="0"/>
        <v>8081</v>
      </c>
    </row>
    <row r="16" spans="1:10" ht="12.75">
      <c r="A16" s="103">
        <v>7</v>
      </c>
      <c r="B16" s="103" t="s">
        <v>187</v>
      </c>
      <c r="C16" s="106"/>
      <c r="D16" s="106">
        <v>332100</v>
      </c>
      <c r="E16" s="106"/>
      <c r="F16" s="106"/>
      <c r="G16" s="106"/>
      <c r="H16" s="106"/>
      <c r="I16" s="106"/>
      <c r="J16" s="8">
        <f t="shared" si="0"/>
        <v>332100</v>
      </c>
    </row>
    <row r="17" spans="1:10" ht="12.75">
      <c r="A17" s="103">
        <v>8</v>
      </c>
      <c r="B17" s="103" t="s">
        <v>146</v>
      </c>
      <c r="C17" s="106"/>
      <c r="D17" s="106"/>
      <c r="E17" s="106"/>
      <c r="F17" s="106"/>
      <c r="G17" s="106"/>
      <c r="H17" s="106"/>
      <c r="I17" s="106"/>
      <c r="J17" s="8">
        <f t="shared" si="0"/>
        <v>0</v>
      </c>
    </row>
    <row r="18" spans="1:10" ht="12.75">
      <c r="A18" s="103">
        <v>9</v>
      </c>
      <c r="B18" s="103" t="s">
        <v>147</v>
      </c>
      <c r="C18" s="106"/>
      <c r="D18" s="106"/>
      <c r="E18" s="106"/>
      <c r="F18" s="106"/>
      <c r="G18" s="106"/>
      <c r="H18" s="106"/>
      <c r="I18" s="106"/>
      <c r="J18" s="8">
        <f t="shared" si="0"/>
        <v>0</v>
      </c>
    </row>
    <row r="19" spans="1:10" ht="12.75">
      <c r="A19" s="103">
        <v>10</v>
      </c>
      <c r="B19" s="103" t="s">
        <v>148</v>
      </c>
      <c r="C19" s="106"/>
      <c r="D19" s="106"/>
      <c r="E19" s="106"/>
      <c r="F19" s="106"/>
      <c r="G19" s="106"/>
      <c r="H19" s="106"/>
      <c r="I19" s="106"/>
      <c r="J19" s="8">
        <f t="shared" si="0"/>
        <v>0</v>
      </c>
    </row>
    <row r="20" spans="1:10" ht="12.75">
      <c r="A20" s="103">
        <v>11</v>
      </c>
      <c r="B20" s="103" t="s">
        <v>149</v>
      </c>
      <c r="C20" s="106"/>
      <c r="D20" s="106"/>
      <c r="E20" s="106"/>
      <c r="F20" s="106">
        <v>25761</v>
      </c>
      <c r="G20" s="106"/>
      <c r="H20" s="106"/>
      <c r="I20" s="106"/>
      <c r="J20" s="8">
        <f t="shared" si="0"/>
        <v>25761</v>
      </c>
    </row>
    <row r="21" spans="1:10" ht="12.75">
      <c r="A21" s="103">
        <v>12</v>
      </c>
      <c r="B21" s="103" t="s">
        <v>150</v>
      </c>
      <c r="C21" s="106"/>
      <c r="D21" s="106"/>
      <c r="E21" s="106"/>
      <c r="F21" s="106">
        <v>3941</v>
      </c>
      <c r="G21" s="106"/>
      <c r="H21" s="106"/>
      <c r="I21" s="106"/>
      <c r="J21" s="8">
        <f t="shared" si="0"/>
        <v>3941</v>
      </c>
    </row>
    <row r="22" spans="1:10" ht="12.75">
      <c r="A22" s="103">
        <v>13</v>
      </c>
      <c r="B22" s="103" t="s">
        <v>151</v>
      </c>
      <c r="C22" s="106"/>
      <c r="D22" s="106"/>
      <c r="E22" s="106"/>
      <c r="F22" s="106"/>
      <c r="G22" s="106"/>
      <c r="H22" s="106"/>
      <c r="I22" s="106"/>
      <c r="J22" s="8">
        <f t="shared" si="0"/>
        <v>0</v>
      </c>
    </row>
    <row r="23" spans="1:10" ht="12.75">
      <c r="A23" s="103">
        <v>14</v>
      </c>
      <c r="B23" s="103" t="s">
        <v>190</v>
      </c>
      <c r="C23" s="106"/>
      <c r="D23" s="106"/>
      <c r="E23" s="106"/>
      <c r="F23" s="106"/>
      <c r="G23" s="106"/>
      <c r="H23" s="106"/>
      <c r="I23" s="106"/>
      <c r="J23" s="8">
        <f t="shared" si="0"/>
        <v>0</v>
      </c>
    </row>
    <row r="24" spans="1:10" ht="12.75">
      <c r="A24" s="103">
        <v>15</v>
      </c>
      <c r="B24" s="103" t="s">
        <v>152</v>
      </c>
      <c r="C24" s="106"/>
      <c r="D24" s="106"/>
      <c r="E24" s="106"/>
      <c r="F24" s="106"/>
      <c r="G24" s="106"/>
      <c r="H24" s="106"/>
      <c r="I24" s="106"/>
      <c r="J24" s="8">
        <f t="shared" si="0"/>
        <v>0</v>
      </c>
    </row>
    <row r="25" spans="1:10" ht="12.75">
      <c r="A25" s="103">
        <v>16</v>
      </c>
      <c r="B25" s="103" t="s">
        <v>153</v>
      </c>
      <c r="C25" s="106"/>
      <c r="D25" s="106"/>
      <c r="E25" s="106"/>
      <c r="F25" s="106"/>
      <c r="G25" s="106"/>
      <c r="H25" s="106"/>
      <c r="I25" s="106"/>
      <c r="J25" s="8">
        <f t="shared" si="0"/>
        <v>0</v>
      </c>
    </row>
    <row r="26" spans="1:10" ht="12.75">
      <c r="A26" s="103">
        <v>17</v>
      </c>
      <c r="B26" s="103" t="s">
        <v>154</v>
      </c>
      <c r="C26" s="106"/>
      <c r="D26" s="106"/>
      <c r="E26" s="106"/>
      <c r="F26" s="106"/>
      <c r="G26" s="106"/>
      <c r="H26" s="106"/>
      <c r="I26" s="106"/>
      <c r="J26" s="8">
        <f t="shared" si="0"/>
        <v>0</v>
      </c>
    </row>
    <row r="27" spans="1:10" ht="12.75">
      <c r="A27" s="103">
        <v>18</v>
      </c>
      <c r="B27" s="103" t="s">
        <v>155</v>
      </c>
      <c r="C27" s="106"/>
      <c r="D27" s="106"/>
      <c r="E27" s="106"/>
      <c r="F27" s="106"/>
      <c r="G27" s="106"/>
      <c r="H27" s="106"/>
      <c r="I27" s="106"/>
      <c r="J27" s="8">
        <f t="shared" si="0"/>
        <v>0</v>
      </c>
    </row>
    <row r="28" spans="1:10" ht="12.75">
      <c r="A28" s="103">
        <v>19</v>
      </c>
      <c r="B28" s="103" t="s">
        <v>156</v>
      </c>
      <c r="C28" s="106"/>
      <c r="D28" s="106"/>
      <c r="E28" s="106"/>
      <c r="F28" s="106"/>
      <c r="G28" s="106"/>
      <c r="H28" s="106"/>
      <c r="I28" s="106"/>
      <c r="J28" s="8">
        <f t="shared" si="0"/>
        <v>0</v>
      </c>
    </row>
    <row r="29" spans="1:10" ht="12.75">
      <c r="A29" s="103">
        <v>20</v>
      </c>
      <c r="B29" s="103" t="s">
        <v>157</v>
      </c>
      <c r="C29" s="106"/>
      <c r="D29" s="106"/>
      <c r="E29" s="106"/>
      <c r="F29" s="106"/>
      <c r="G29" s="106"/>
      <c r="H29" s="106"/>
      <c r="I29" s="106"/>
      <c r="J29" s="8">
        <f t="shared" si="0"/>
        <v>0</v>
      </c>
    </row>
    <row r="30" spans="1:10" ht="12.75">
      <c r="A30" s="103">
        <v>21</v>
      </c>
      <c r="B30" s="103" t="s">
        <v>158</v>
      </c>
      <c r="C30" s="106"/>
      <c r="D30" s="106"/>
      <c r="E30" s="106"/>
      <c r="F30" s="106"/>
      <c r="G30" s="106"/>
      <c r="H30" s="106"/>
      <c r="I30" s="106"/>
      <c r="J30" s="8">
        <f t="shared" si="0"/>
        <v>0</v>
      </c>
    </row>
    <row r="31" spans="1:10" ht="12.75">
      <c r="A31" s="103">
        <v>22</v>
      </c>
      <c r="B31" s="103" t="s">
        <v>159</v>
      </c>
      <c r="C31" s="106"/>
      <c r="D31" s="106"/>
      <c r="E31" s="106"/>
      <c r="F31" s="106"/>
      <c r="G31" s="106"/>
      <c r="H31" s="106"/>
      <c r="I31" s="106"/>
      <c r="J31" s="8">
        <f t="shared" si="0"/>
        <v>0</v>
      </c>
    </row>
    <row r="32" spans="1:10" ht="12.75">
      <c r="A32" s="103">
        <v>23</v>
      </c>
      <c r="B32" s="103" t="s">
        <v>160</v>
      </c>
      <c r="C32" s="106"/>
      <c r="D32" s="106"/>
      <c r="E32" s="106"/>
      <c r="F32" s="106"/>
      <c r="G32" s="106"/>
      <c r="H32" s="106"/>
      <c r="I32" s="106"/>
      <c r="J32" s="8">
        <f t="shared" si="0"/>
        <v>0</v>
      </c>
    </row>
    <row r="33" spans="1:10" ht="12.75">
      <c r="A33" s="103">
        <v>24</v>
      </c>
      <c r="B33" s="103" t="s">
        <v>161</v>
      </c>
      <c r="C33" s="106"/>
      <c r="D33" s="106"/>
      <c r="E33" s="106"/>
      <c r="F33" s="106"/>
      <c r="G33" s="106"/>
      <c r="H33" s="106"/>
      <c r="I33" s="106"/>
      <c r="J33" s="8">
        <f t="shared" si="0"/>
        <v>0</v>
      </c>
    </row>
    <row r="34" spans="1:10" ht="12.75">
      <c r="A34" s="103">
        <v>25</v>
      </c>
      <c r="B34" s="103" t="s">
        <v>162</v>
      </c>
      <c r="C34" s="106"/>
      <c r="D34" s="106"/>
      <c r="E34" s="106"/>
      <c r="F34" s="106"/>
      <c r="G34" s="106"/>
      <c r="H34" s="106"/>
      <c r="I34" s="106"/>
      <c r="J34" s="8">
        <f t="shared" si="0"/>
        <v>0</v>
      </c>
    </row>
    <row r="35" spans="1:10" ht="12.75">
      <c r="A35" s="103">
        <v>26</v>
      </c>
      <c r="B35" s="103" t="s">
        <v>163</v>
      </c>
      <c r="C35" s="106"/>
      <c r="D35" s="106"/>
      <c r="E35" s="106"/>
      <c r="F35" s="106"/>
      <c r="G35" s="106"/>
      <c r="H35" s="106"/>
      <c r="I35" s="106"/>
      <c r="J35" s="8">
        <f t="shared" si="0"/>
        <v>0</v>
      </c>
    </row>
    <row r="36" spans="1:10" ht="12.75">
      <c r="A36" s="103">
        <v>27</v>
      </c>
      <c r="B36" s="103" t="s">
        <v>164</v>
      </c>
      <c r="C36" s="106"/>
      <c r="D36" s="106"/>
      <c r="E36" s="106"/>
      <c r="F36" s="106"/>
      <c r="G36" s="106"/>
      <c r="H36" s="106"/>
      <c r="I36" s="106"/>
      <c r="J36" s="8">
        <f t="shared" si="0"/>
        <v>0</v>
      </c>
    </row>
    <row r="37" spans="1:10" ht="12.75">
      <c r="A37" s="103">
        <v>28</v>
      </c>
      <c r="B37" s="103" t="s">
        <v>340</v>
      </c>
      <c r="C37" s="106"/>
      <c r="D37" s="106"/>
      <c r="E37" s="106"/>
      <c r="F37" s="106">
        <v>9848</v>
      </c>
      <c r="G37" s="106"/>
      <c r="H37" s="106"/>
      <c r="I37" s="106"/>
      <c r="J37" s="8">
        <f t="shared" si="0"/>
        <v>9848</v>
      </c>
    </row>
    <row r="38" spans="1:10" ht="12.75">
      <c r="A38" s="103"/>
      <c r="B38" s="103"/>
      <c r="C38" s="106"/>
      <c r="D38" s="106"/>
      <c r="E38" s="106"/>
      <c r="F38" s="106"/>
      <c r="G38" s="106"/>
      <c r="H38" s="106"/>
      <c r="I38" s="106"/>
      <c r="J38" s="8"/>
    </row>
    <row r="39" spans="1:10" ht="12.75">
      <c r="A39" s="103">
        <v>30</v>
      </c>
      <c r="B39" s="103" t="s">
        <v>189</v>
      </c>
      <c r="C39" s="106">
        <v>4780</v>
      </c>
      <c r="D39" s="106"/>
      <c r="E39" s="106">
        <v>97302</v>
      </c>
      <c r="F39" s="106">
        <v>10361</v>
      </c>
      <c r="G39" s="106"/>
      <c r="H39" s="106"/>
      <c r="I39" s="106"/>
      <c r="J39" s="8">
        <f t="shared" si="0"/>
        <v>112443</v>
      </c>
    </row>
    <row r="40" spans="1:10" ht="12.75">
      <c r="A40" s="103">
        <v>31</v>
      </c>
      <c r="B40" s="103" t="s">
        <v>191</v>
      </c>
      <c r="C40" s="106"/>
      <c r="D40" s="106"/>
      <c r="E40" s="106"/>
      <c r="F40" s="106"/>
      <c r="G40" s="106"/>
      <c r="H40" s="106">
        <v>9033</v>
      </c>
      <c r="I40" s="106">
        <v>185394</v>
      </c>
      <c r="J40" s="8">
        <f>SUM(C40:I40)</f>
        <v>194427</v>
      </c>
    </row>
    <row r="41" spans="1:10" ht="12.75">
      <c r="A41" s="103">
        <v>32</v>
      </c>
      <c r="B41" s="103" t="s">
        <v>167</v>
      </c>
      <c r="C41" s="106"/>
      <c r="D41" s="106"/>
      <c r="E41" s="106">
        <v>3143</v>
      </c>
      <c r="F41" s="106"/>
      <c r="G41" s="106"/>
      <c r="H41" s="106"/>
      <c r="I41" s="106"/>
      <c r="J41" s="8">
        <f t="shared" si="0"/>
        <v>3143</v>
      </c>
    </row>
    <row r="42" spans="1:10" ht="12.75">
      <c r="A42" s="103">
        <v>33</v>
      </c>
      <c r="B42" s="103" t="s">
        <v>168</v>
      </c>
      <c r="C42" s="106"/>
      <c r="D42" s="106"/>
      <c r="E42" s="106"/>
      <c r="F42" s="106"/>
      <c r="G42" s="106"/>
      <c r="H42" s="106"/>
      <c r="I42" s="106"/>
      <c r="J42" s="8">
        <f t="shared" si="0"/>
        <v>0</v>
      </c>
    </row>
    <row r="43" spans="1:10" ht="12.75">
      <c r="A43" s="103"/>
      <c r="B43" s="7" t="s">
        <v>169</v>
      </c>
      <c r="C43" s="8">
        <f aca="true" t="shared" si="1" ref="C43:I43">SUM(C10:C42)</f>
        <v>39503</v>
      </c>
      <c r="D43" s="8">
        <f t="shared" si="1"/>
        <v>332100</v>
      </c>
      <c r="E43" s="8">
        <f t="shared" si="1"/>
        <v>100445</v>
      </c>
      <c r="F43" s="8">
        <f t="shared" si="1"/>
        <v>49911</v>
      </c>
      <c r="G43" s="8">
        <f t="shared" si="1"/>
        <v>0</v>
      </c>
      <c r="H43" s="8">
        <f t="shared" si="1"/>
        <v>14533</v>
      </c>
      <c r="I43" s="8">
        <f t="shared" si="1"/>
        <v>185394</v>
      </c>
      <c r="J43" s="8">
        <f>SUM(C43:I43)</f>
        <v>721886</v>
      </c>
    </row>
    <row r="44" spans="1:10" ht="12.75">
      <c r="A44" s="103">
        <v>34</v>
      </c>
      <c r="B44" s="103" t="s">
        <v>170</v>
      </c>
      <c r="C44" s="106"/>
      <c r="D44" s="106"/>
      <c r="E44" s="106"/>
      <c r="F44" s="106"/>
      <c r="G44" s="106"/>
      <c r="H44" s="106"/>
      <c r="I44" s="106"/>
      <c r="J44" s="106">
        <f t="shared" si="0"/>
        <v>0</v>
      </c>
    </row>
    <row r="45" spans="1:10" ht="12.75">
      <c r="A45" s="103">
        <v>35</v>
      </c>
      <c r="B45" s="103" t="s">
        <v>171</v>
      </c>
      <c r="C45" s="106"/>
      <c r="D45" s="106"/>
      <c r="E45" s="106"/>
      <c r="F45" s="106"/>
      <c r="G45" s="106"/>
      <c r="H45" s="106"/>
      <c r="I45" s="106"/>
      <c r="J45" s="8">
        <f t="shared" si="0"/>
        <v>0</v>
      </c>
    </row>
    <row r="46" spans="1:10" ht="12.75">
      <c r="A46" s="103"/>
      <c r="B46" s="7" t="s">
        <v>172</v>
      </c>
      <c r="C46" s="8"/>
      <c r="D46" s="8">
        <f aca="true" t="shared" si="2" ref="D46:J46">SUM(D44:D45)</f>
        <v>0</v>
      </c>
      <c r="E46" s="8">
        <f t="shared" si="2"/>
        <v>0</v>
      </c>
      <c r="F46" s="8">
        <f t="shared" si="2"/>
        <v>0</v>
      </c>
      <c r="G46" s="8"/>
      <c r="H46" s="8">
        <f t="shared" si="2"/>
        <v>0</v>
      </c>
      <c r="I46" s="8"/>
      <c r="J46" s="8">
        <f t="shared" si="2"/>
        <v>0</v>
      </c>
    </row>
    <row r="47" spans="1:10" ht="12.75">
      <c r="A47" s="103">
        <v>36</v>
      </c>
      <c r="B47" s="103" t="s">
        <v>173</v>
      </c>
      <c r="C47" s="106"/>
      <c r="D47" s="106"/>
      <c r="E47" s="106"/>
      <c r="F47" s="106"/>
      <c r="G47" s="106"/>
      <c r="H47" s="106"/>
      <c r="I47" s="106"/>
      <c r="J47" s="8">
        <f>SUM(C47:H47)</f>
        <v>0</v>
      </c>
    </row>
    <row r="48" spans="1:10" ht="12.75">
      <c r="A48" s="103">
        <v>37</v>
      </c>
      <c r="B48" s="103" t="s">
        <v>174</v>
      </c>
      <c r="C48" s="106"/>
      <c r="D48" s="106"/>
      <c r="E48" s="106"/>
      <c r="F48" s="106"/>
      <c r="G48" s="106"/>
      <c r="H48" s="106"/>
      <c r="I48" s="106"/>
      <c r="J48" s="8">
        <f>SUM(C48:H48)</f>
        <v>0</v>
      </c>
    </row>
    <row r="49" spans="1:10" ht="12.75">
      <c r="A49" s="103">
        <v>38</v>
      </c>
      <c r="B49" s="103" t="s">
        <v>175</v>
      </c>
      <c r="C49" s="106"/>
      <c r="D49" s="106"/>
      <c r="E49" s="106"/>
      <c r="F49" s="106"/>
      <c r="G49" s="106"/>
      <c r="H49" s="106"/>
      <c r="I49" s="106"/>
      <c r="J49" s="8">
        <f>SUM(C49:H49)</f>
        <v>0</v>
      </c>
    </row>
    <row r="50" spans="1:10" ht="12.75">
      <c r="A50" s="103"/>
      <c r="B50" s="7" t="s">
        <v>176</v>
      </c>
      <c r="C50" s="8">
        <f aca="true" t="shared" si="3" ref="C50:J50">SUM(C47:C49)</f>
        <v>0</v>
      </c>
      <c r="D50" s="8">
        <f t="shared" si="3"/>
        <v>0</v>
      </c>
      <c r="E50" s="8">
        <f t="shared" si="3"/>
        <v>0</v>
      </c>
      <c r="F50" s="8">
        <f t="shared" si="3"/>
        <v>0</v>
      </c>
      <c r="G50" s="8">
        <f t="shared" si="3"/>
        <v>0</v>
      </c>
      <c r="H50" s="8">
        <f t="shared" si="3"/>
        <v>0</v>
      </c>
      <c r="I50" s="8"/>
      <c r="J50" s="8">
        <f t="shared" si="3"/>
        <v>0</v>
      </c>
    </row>
    <row r="51" spans="1:10" ht="12.75" hidden="1">
      <c r="A51" s="103"/>
      <c r="B51" s="103"/>
      <c r="C51" s="106"/>
      <c r="D51" s="106"/>
      <c r="E51" s="106"/>
      <c r="F51" s="106"/>
      <c r="G51" s="106"/>
      <c r="H51" s="106"/>
      <c r="I51" s="106"/>
      <c r="J51" s="8"/>
    </row>
    <row r="52" spans="1:10" ht="12.75" hidden="1">
      <c r="A52" s="103"/>
      <c r="B52" s="103"/>
      <c r="C52" s="106"/>
      <c r="D52" s="106"/>
      <c r="E52" s="106"/>
      <c r="F52" s="106"/>
      <c r="G52" s="106"/>
      <c r="H52" s="106"/>
      <c r="I52" s="106"/>
      <c r="J52" s="8"/>
    </row>
    <row r="53" spans="1:10" ht="12.75" hidden="1">
      <c r="A53" s="103"/>
      <c r="B53" s="103"/>
      <c r="C53" s="106"/>
      <c r="D53" s="106"/>
      <c r="E53" s="106"/>
      <c r="F53" s="106"/>
      <c r="G53" s="106"/>
      <c r="H53" s="106"/>
      <c r="I53" s="106"/>
      <c r="J53" s="8"/>
    </row>
    <row r="54" spans="1:10" ht="12.75" hidden="1">
      <c r="A54" s="103"/>
      <c r="B54" s="103"/>
      <c r="C54" s="106"/>
      <c r="D54" s="106"/>
      <c r="E54" s="106"/>
      <c r="F54" s="106"/>
      <c r="G54" s="106"/>
      <c r="H54" s="106"/>
      <c r="I54" s="106"/>
      <c r="J54" s="8"/>
    </row>
    <row r="55" spans="1:10" ht="12.75" hidden="1">
      <c r="A55" s="103"/>
      <c r="B55" s="103"/>
      <c r="C55" s="106"/>
      <c r="D55" s="106"/>
      <c r="E55" s="106"/>
      <c r="F55" s="106"/>
      <c r="G55" s="106"/>
      <c r="H55" s="106"/>
      <c r="I55" s="106"/>
      <c r="J55" s="8"/>
    </row>
    <row r="56" spans="1:10" ht="12.75" hidden="1">
      <c r="A56" s="103"/>
      <c r="B56" s="103"/>
      <c r="C56" s="106"/>
      <c r="D56" s="106"/>
      <c r="E56" s="106"/>
      <c r="F56" s="106"/>
      <c r="G56" s="106"/>
      <c r="H56" s="106"/>
      <c r="I56" s="106"/>
      <c r="J56" s="8"/>
    </row>
    <row r="57" spans="1:10" ht="12.75" hidden="1">
      <c r="A57" s="103"/>
      <c r="B57" s="7"/>
      <c r="C57" s="8"/>
      <c r="D57" s="8"/>
      <c r="E57" s="8"/>
      <c r="F57" s="8"/>
      <c r="G57" s="8"/>
      <c r="H57" s="8"/>
      <c r="I57" s="8"/>
      <c r="J57" s="8"/>
    </row>
    <row r="58" spans="1:10" ht="12.75">
      <c r="A58" s="103"/>
      <c r="B58" s="101" t="s">
        <v>83</v>
      </c>
      <c r="C58" s="102">
        <f>(C43+C46+C50+C51+C54)</f>
        <v>39503</v>
      </c>
      <c r="D58" s="102">
        <f>(D43+D46+D50+D57)</f>
        <v>332100</v>
      </c>
      <c r="E58" s="102">
        <f>(E43+E46+E50+E57)</f>
        <v>100445</v>
      </c>
      <c r="F58" s="102">
        <f>(F43+F46+F50+F57)</f>
        <v>49911</v>
      </c>
      <c r="G58" s="102">
        <f>(G43+G46+G50+G57)</f>
        <v>0</v>
      </c>
      <c r="H58" s="102">
        <f>(H43+H46+H50+H57)</f>
        <v>14533</v>
      </c>
      <c r="I58" s="102">
        <v>99000</v>
      </c>
      <c r="J58" s="102">
        <f>(J43+J46+J57)</f>
        <v>721886</v>
      </c>
    </row>
  </sheetData>
  <sheetProtection/>
  <mergeCells count="11">
    <mergeCell ref="C7:G7"/>
    <mergeCell ref="I8:I9"/>
    <mergeCell ref="A7:B9"/>
    <mergeCell ref="A5:J5"/>
    <mergeCell ref="C8:C9"/>
    <mergeCell ref="D8:D9"/>
    <mergeCell ref="E8:E9"/>
    <mergeCell ref="F8:F9"/>
    <mergeCell ref="G8:G9"/>
    <mergeCell ref="H8:H9"/>
    <mergeCell ref="J8:J9"/>
  </mergeCells>
  <printOptions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Hivatal</cp:lastModifiedBy>
  <cp:lastPrinted>2013-09-04T11:37:41Z</cp:lastPrinted>
  <dcterms:created xsi:type="dcterms:W3CDTF">1997-01-17T14:02:09Z</dcterms:created>
  <dcterms:modified xsi:type="dcterms:W3CDTF">2013-09-18T13:58:42Z</dcterms:modified>
  <cp:category/>
  <cp:version/>
  <cp:contentType/>
  <cp:contentStatus/>
</cp:coreProperties>
</file>